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384" tabRatio="697"/>
  </bookViews>
  <sheets>
    <sheet name="1й поверх" sheetId="1" r:id="rId1"/>
  </sheets>
  <externalReferences>
    <externalReference r:id="rId2"/>
  </externalReferences>
  <definedNames>
    <definedName name="_xlnm.Print_Area" localSheetId="0">'1й поверх'!$A$1:$L$254</definedName>
    <definedName name="огнестойкость">'[1]бланк заказа'!#REF!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6" i="1" l="1"/>
  <c r="L77" i="1"/>
  <c r="L100" i="1"/>
  <c r="L101" i="1"/>
  <c r="L102" i="1"/>
  <c r="L103" i="1"/>
  <c r="L104" i="1"/>
  <c r="L105" i="1"/>
  <c r="L106" i="1"/>
  <c r="L116" i="1"/>
  <c r="F32" i="1"/>
  <c r="F33" i="1"/>
  <c r="F34" i="1"/>
  <c r="F10" i="1"/>
  <c r="F11" i="1"/>
  <c r="F12" i="1"/>
  <c r="F13" i="1"/>
  <c r="J12" i="1" l="1"/>
  <c r="L12" i="1" s="1"/>
  <c r="J11" i="1"/>
  <c r="L11" i="1" s="1"/>
  <c r="J6" i="1"/>
  <c r="L6" i="1" s="1"/>
  <c r="I9" i="1"/>
  <c r="J9" i="1" s="1"/>
  <c r="L9" i="1" s="1"/>
  <c r="F9" i="1"/>
  <c r="J8" i="1"/>
  <c r="L8" i="1" s="1"/>
  <c r="J7" i="1"/>
  <c r="L7" i="1" s="1"/>
  <c r="F6" i="1"/>
  <c r="F199" i="1"/>
  <c r="L115" i="1"/>
  <c r="F115" i="1"/>
  <c r="F22" i="1"/>
  <c r="F19" i="1"/>
  <c r="L227" i="1"/>
  <c r="L220" i="1"/>
  <c r="L221" i="1"/>
  <c r="L222" i="1"/>
  <c r="L219" i="1"/>
  <c r="F220" i="1"/>
  <c r="F219" i="1"/>
  <c r="F218" i="1"/>
  <c r="F217" i="1"/>
  <c r="L14" i="1" l="1"/>
  <c r="F7" i="1"/>
  <c r="F8" i="1"/>
  <c r="L224" i="1"/>
  <c r="F224" i="1"/>
  <c r="F21" i="1"/>
  <c r="D33" i="1"/>
  <c r="D34" i="1" s="1"/>
  <c r="J34" i="1" s="1"/>
  <c r="L34" i="1" s="1"/>
  <c r="F14" i="1" l="1"/>
  <c r="J33" i="1"/>
  <c r="L33" i="1" s="1"/>
  <c r="L113" i="1"/>
  <c r="D114" i="1"/>
  <c r="J114" i="1" s="1"/>
  <c r="L114" i="1" s="1"/>
  <c r="J112" i="1"/>
  <c r="D110" i="1"/>
  <c r="F110" i="1" s="1"/>
  <c r="J109" i="1"/>
  <c r="L109" i="1" s="1"/>
  <c r="J108" i="1"/>
  <c r="L108" i="1" s="1"/>
  <c r="F108" i="1"/>
  <c r="J107" i="1"/>
  <c r="L107" i="1" s="1"/>
  <c r="F107" i="1"/>
  <c r="J58" i="1"/>
  <c r="L58" i="1" s="1"/>
  <c r="D58" i="1"/>
  <c r="F58" i="1" s="1"/>
  <c r="J57" i="1"/>
  <c r="L57" i="1" s="1"/>
  <c r="F57" i="1"/>
  <c r="F114" i="1" l="1"/>
  <c r="F109" i="1"/>
  <c r="J110" i="1"/>
  <c r="L110" i="1" s="1"/>
  <c r="J106" i="1" l="1"/>
  <c r="J105" i="1"/>
  <c r="J104" i="1"/>
  <c r="J103" i="1"/>
  <c r="J102" i="1"/>
  <c r="J101" i="1"/>
  <c r="J100" i="1"/>
  <c r="J99" i="1"/>
  <c r="L99" i="1" s="1"/>
  <c r="F66" i="1"/>
  <c r="J76" i="1"/>
  <c r="L76" i="1" s="1"/>
  <c r="J75" i="1"/>
  <c r="L75" i="1" s="1"/>
  <c r="F75" i="1"/>
  <c r="L88" i="1"/>
  <c r="L89" i="1"/>
  <c r="L90" i="1"/>
  <c r="L91" i="1"/>
  <c r="L92" i="1"/>
  <c r="L93" i="1"/>
  <c r="D79" i="1"/>
  <c r="L80" i="1"/>
  <c r="L81" i="1"/>
  <c r="L82" i="1"/>
  <c r="L83" i="1"/>
  <c r="L84" i="1"/>
  <c r="L85" i="1"/>
  <c r="L86" i="1"/>
  <c r="L79" i="1"/>
  <c r="F20" i="1"/>
  <c r="L127" i="1" l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6" i="1"/>
  <c r="L126" i="1"/>
  <c r="F119" i="1"/>
  <c r="F120" i="1"/>
  <c r="F121" i="1"/>
  <c r="F122" i="1"/>
  <c r="F123" i="1"/>
  <c r="F124" i="1"/>
  <c r="F125" i="1"/>
  <c r="F126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5" i="1"/>
  <c r="F156" i="1"/>
  <c r="F157" i="1"/>
  <c r="F158" i="1"/>
  <c r="F159" i="1"/>
  <c r="F160" i="1"/>
  <c r="F161" i="1"/>
  <c r="F162" i="1"/>
  <c r="F163" i="1"/>
  <c r="F164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90" i="1"/>
  <c r="F118" i="1"/>
  <c r="F197" i="1" l="1"/>
  <c r="L197" i="1"/>
  <c r="J70" i="1"/>
  <c r="L70" i="1" s="1"/>
  <c r="F70" i="1"/>
  <c r="J26" i="1"/>
  <c r="L26" i="1" s="1"/>
  <c r="J25" i="1"/>
  <c r="L25" i="1" s="1"/>
  <c r="J61" i="1"/>
  <c r="L61" i="1" s="1"/>
  <c r="F61" i="1"/>
  <c r="J54" i="1" l="1"/>
  <c r="L54" i="1" s="1"/>
  <c r="J53" i="1"/>
  <c r="L53" i="1" s="1"/>
  <c r="J52" i="1"/>
  <c r="L52" i="1" s="1"/>
  <c r="J51" i="1"/>
  <c r="L51" i="1" s="1"/>
  <c r="J50" i="1"/>
  <c r="L50" i="1" s="1"/>
  <c r="J49" i="1"/>
  <c r="L49" i="1" s="1"/>
  <c r="J48" i="1"/>
  <c r="L48" i="1" s="1"/>
  <c r="J47" i="1"/>
  <c r="L47" i="1" s="1"/>
  <c r="J46" i="1"/>
  <c r="L46" i="1" s="1"/>
  <c r="F46" i="1"/>
  <c r="F17" i="1"/>
  <c r="F18" i="1"/>
  <c r="F16" i="1"/>
  <c r="F202" i="1"/>
  <c r="F203" i="1"/>
  <c r="F204" i="1"/>
  <c r="F205" i="1"/>
  <c r="F209" i="1"/>
  <c r="F210" i="1"/>
  <c r="L202" i="1"/>
  <c r="L210" i="1"/>
  <c r="F99" i="1"/>
  <c r="L69" i="1"/>
  <c r="F69" i="1"/>
  <c r="L112" i="1"/>
  <c r="F112" i="1"/>
  <c r="J28" i="1"/>
  <c r="L28" i="1" s="1"/>
  <c r="F79" i="1"/>
  <c r="D74" i="1"/>
  <c r="F74" i="1" s="1"/>
  <c r="D72" i="1"/>
  <c r="J73" i="1" s="1"/>
  <c r="L73" i="1" s="1"/>
  <c r="J71" i="1"/>
  <c r="L71" i="1" s="1"/>
  <c r="L67" i="1"/>
  <c r="F67" i="1"/>
  <c r="L63" i="1"/>
  <c r="L65" i="1"/>
  <c r="L64" i="1"/>
  <c r="F63" i="1"/>
  <c r="F71" i="1"/>
  <c r="I62" i="1"/>
  <c r="F62" i="1"/>
  <c r="D56" i="1"/>
  <c r="F56" i="1" s="1"/>
  <c r="J55" i="1"/>
  <c r="L55" i="1" s="1"/>
  <c r="J45" i="1"/>
  <c r="L45" i="1" s="1"/>
  <c r="J44" i="1"/>
  <c r="L44" i="1" s="1"/>
  <c r="J43" i="1"/>
  <c r="L43" i="1" s="1"/>
  <c r="J42" i="1"/>
  <c r="L42" i="1" s="1"/>
  <c r="J41" i="1"/>
  <c r="L41" i="1" s="1"/>
  <c r="J40" i="1"/>
  <c r="L40" i="1" s="1"/>
  <c r="J39" i="1"/>
  <c r="L39" i="1" s="1"/>
  <c r="J38" i="1"/>
  <c r="L38" i="1" s="1"/>
  <c r="J37" i="1"/>
  <c r="L37" i="1" s="1"/>
  <c r="F37" i="1"/>
  <c r="J27" i="1"/>
  <c r="L27" i="1" s="1"/>
  <c r="F28" i="1"/>
  <c r="J29" i="1"/>
  <c r="L29" i="1" s="1"/>
  <c r="F27" i="1"/>
  <c r="J30" i="1"/>
  <c r="L30" i="1" s="1"/>
  <c r="D30" i="1"/>
  <c r="F30" i="1" s="1"/>
  <c r="F26" i="1"/>
  <c r="L229" i="1"/>
  <c r="L68" i="1"/>
  <c r="F68" i="1"/>
  <c r="J56" i="1"/>
  <c r="L56" i="1" s="1"/>
  <c r="J31" i="1"/>
  <c r="L31" i="1" s="1"/>
  <c r="F25" i="1"/>
  <c r="F55" i="1"/>
  <c r="D60" i="1"/>
  <c r="D59" i="1"/>
  <c r="F59" i="1" s="1"/>
  <c r="F31" i="1"/>
  <c r="L230" i="1"/>
  <c r="L228" i="1"/>
  <c r="F116" i="1" l="1"/>
  <c r="F215" i="1"/>
  <c r="F35" i="1"/>
  <c r="F23" i="1"/>
  <c r="L35" i="1"/>
  <c r="J60" i="1"/>
  <c r="L60" i="1" s="1"/>
  <c r="J62" i="1"/>
  <c r="L62" i="1" s="1"/>
  <c r="F60" i="1"/>
  <c r="L215" i="1"/>
  <c r="J72" i="1"/>
  <c r="L72" i="1" s="1"/>
  <c r="F72" i="1"/>
  <c r="J74" i="1"/>
  <c r="L74" i="1" s="1"/>
  <c r="J59" i="1"/>
  <c r="L59" i="1" s="1"/>
  <c r="F77" i="1" l="1"/>
  <c r="F225" i="1" s="1"/>
  <c r="F226" i="1" s="1"/>
  <c r="L225" i="1"/>
  <c r="L23" i="1"/>
  <c r="L226" i="1" l="1"/>
  <c r="L231" i="1" s="1"/>
  <c r="F231" i="1"/>
  <c r="L232" i="1" l="1"/>
  <c r="L233" i="1" s="1"/>
  <c r="L234" i="1" s="1"/>
</calcChain>
</file>

<file path=xl/sharedStrings.xml><?xml version="1.0" encoding="utf-8"?>
<sst xmlns="http://schemas.openxmlformats.org/spreadsheetml/2006/main" count="636" uniqueCount="286">
  <si>
    <t>№</t>
  </si>
  <si>
    <t>Найменування видів робіт</t>
  </si>
  <si>
    <t>Од. вим.</t>
  </si>
  <si>
    <t>К-сть</t>
  </si>
  <si>
    <t>Ціна без ПДВ, грн.</t>
  </si>
  <si>
    <t>Сума без ПДВ, грн.</t>
  </si>
  <si>
    <t>Найменування видів матеріалів</t>
  </si>
  <si>
    <t xml:space="preserve">Од. вим. </t>
  </si>
  <si>
    <t>Витрата</t>
  </si>
  <si>
    <t>м2</t>
  </si>
  <si>
    <t>м.п.</t>
  </si>
  <si>
    <t>шт</t>
  </si>
  <si>
    <t>кг</t>
  </si>
  <si>
    <t>л</t>
  </si>
  <si>
    <t>Всього:</t>
  </si>
  <si>
    <t>Адміністративні витрати, грн</t>
  </si>
  <si>
    <t>Доставка матеріалів</t>
  </si>
  <si>
    <t>Розвантажувальні роботи</t>
  </si>
  <si>
    <t>т</t>
  </si>
  <si>
    <t>Вантажно-підйомні роботи</t>
  </si>
  <si>
    <t>Вивіз сміття з утилізацією</t>
  </si>
  <si>
    <t>Всього по роботах включаючи додаткові витрати:</t>
  </si>
  <si>
    <t>Всього по матеріалах включаючи доставку:</t>
  </si>
  <si>
    <t>Всього по кошторису без ПДВ, грн</t>
  </si>
  <si>
    <t>ПДВ 20 %, грн.</t>
  </si>
  <si>
    <t>Всього по кошторису з ПДВ, грн</t>
  </si>
  <si>
    <t>Комерційний директор</t>
  </si>
  <si>
    <t>______________ Іванець О.О.</t>
  </si>
  <si>
    <t>Сума робіт за розділом 1.</t>
  </si>
  <si>
    <t>Сума матеріалів за розділом 1.</t>
  </si>
  <si>
    <t>Бетоноконтакт Церезит</t>
  </si>
  <si>
    <t>Грунтовка Ескаро Аквастоп</t>
  </si>
  <si>
    <t>Грунтування стін  перед фарбуванням</t>
  </si>
  <si>
    <t>Фарбування стін у 2 шари</t>
  </si>
  <si>
    <t>маш</t>
  </si>
  <si>
    <t>Розділ 1. Влаштування підлоги</t>
  </si>
  <si>
    <t>Монтаж плінтусу</t>
  </si>
  <si>
    <t>компл</t>
  </si>
  <si>
    <t>Розділ 3. Освітлення та роботи по стелі</t>
  </si>
  <si>
    <t>Комутація розподільчої коробки</t>
  </si>
  <si>
    <t xml:space="preserve">Прокладка кабелю електричного </t>
  </si>
  <si>
    <t>м</t>
  </si>
  <si>
    <t>рул.</t>
  </si>
  <si>
    <t>Клема 3-конт. д/роз.д кор, підкл..люстр.світ., 0,02-4мм2, прозора</t>
  </si>
  <si>
    <t>Клема 5-конт. д/роз.д кор, підкл..люстр.світ., 0,08-2,5мм2, прозора</t>
  </si>
  <si>
    <t>Кабель ВВГнгд 3х1,5</t>
  </si>
  <si>
    <t>Сума робіт за розділом 2</t>
  </si>
  <si>
    <t>Сума матеріалів за розділом 2</t>
  </si>
  <si>
    <t>Сума робіт за розділом 3</t>
  </si>
  <si>
    <t>Сума матеріалів за розділом 3</t>
  </si>
  <si>
    <t>Сума робіт за розділом 4</t>
  </si>
  <si>
    <t>Сума матеріалів за розділом 4</t>
  </si>
  <si>
    <t>Влаштвання і зашивка інсталяції</t>
  </si>
  <si>
    <t>Монтаж унітазів</t>
  </si>
  <si>
    <t xml:space="preserve">Монтаж змішувачів </t>
  </si>
  <si>
    <t>Монтаж сіфонів</t>
  </si>
  <si>
    <t>Влаштування скляних перегородок</t>
  </si>
  <si>
    <t>Стрічка тесса</t>
  </si>
  <si>
    <t xml:space="preserve">Монтаж та збірка Дверей скляні </t>
  </si>
  <si>
    <t>Двері скляні, фурнітура, скло 8 мм</t>
  </si>
  <si>
    <t xml:space="preserve">Скло 8 мм гартоване </t>
  </si>
  <si>
    <t xml:space="preserve">Монтаж керамічної плитки на підлогу </t>
  </si>
  <si>
    <t>Шпарування швів</t>
  </si>
  <si>
    <t>Фуга KILTO</t>
  </si>
  <si>
    <t>Клей для плитки Master flex</t>
  </si>
  <si>
    <t>Грунтування поверхні перед укладанням плитки</t>
  </si>
  <si>
    <t>Розділ 2. Стіни та їх Оздоблення</t>
  </si>
  <si>
    <t>Влаштування гкл перегородок</t>
  </si>
  <si>
    <t>Саморіз TN25</t>
  </si>
  <si>
    <t>Саморіз TN35</t>
  </si>
  <si>
    <t>Стрічка армуюча</t>
  </si>
  <si>
    <t>Дюбель  TDN 6х40</t>
  </si>
  <si>
    <t>Стрічка ущільнювальна</t>
  </si>
  <si>
    <t>Фарбування віконних відкосів</t>
  </si>
  <si>
    <t>Монтаж керамічної плитки на стіни</t>
  </si>
  <si>
    <t>Сантехнічні роботи з прокладання труб</t>
  </si>
  <si>
    <t>Влаштування умивальників</t>
  </si>
  <si>
    <t>Сіфон</t>
  </si>
  <si>
    <t>Монтажний Дріт з вушком 250 чорний</t>
  </si>
  <si>
    <t>Монтажний Дріт з гаком 250 чорний</t>
  </si>
  <si>
    <t>Монтажний Підвіс пружинний</t>
  </si>
  <si>
    <t>Влаштування підвісної стелі типу Армстронг</t>
  </si>
  <si>
    <t>Виготовлення штраб</t>
  </si>
  <si>
    <t>Виготовлення прохідних отворів</t>
  </si>
  <si>
    <t>Підключення щитової автоматики</t>
  </si>
  <si>
    <t>Маркування щитової автоматики</t>
  </si>
  <si>
    <t>Монтаж щита електричного врізного</t>
  </si>
  <si>
    <t>Затяжка кабелю в гофротрубу</t>
  </si>
  <si>
    <t>Прокладка кабелю електричного вогнетривкого</t>
  </si>
  <si>
    <t>Прокладка кабелю "вита пара"</t>
  </si>
  <si>
    <t>Прокладка кабелю HDMI</t>
  </si>
  <si>
    <t>Монтаж світильників  "Вихід"</t>
  </si>
  <si>
    <t>Монтаж розетки інформаційної Rj45</t>
  </si>
  <si>
    <t>Монтаж інф. мод./коннек. Rj45/розключ. Панелі</t>
  </si>
  <si>
    <t>Монтаж розетки HDMI</t>
  </si>
  <si>
    <t>Встановлення підрозетника г/к</t>
  </si>
  <si>
    <t>Монтаж вимикачів</t>
  </si>
  <si>
    <t>Монтаж розеток</t>
  </si>
  <si>
    <t>модуль</t>
  </si>
  <si>
    <t>порт</t>
  </si>
  <si>
    <t>шт.</t>
  </si>
  <si>
    <t>Автомат электрический Eaton PL6-C10/1</t>
  </si>
  <si>
    <t>Автомат электрический Eaton PL6-C32/3</t>
  </si>
  <si>
    <t>Маркувальна табличка з позначеннями 14 мод. VZ602</t>
  </si>
  <si>
    <t>Труба гнучка гофр. 20 мм, бух. 100м легка, з прот., ПВХ,</t>
  </si>
  <si>
    <t>Дюбель з потайн.манжетою + шуруп швидк.монтажу 6х40</t>
  </si>
  <si>
    <t xml:space="preserve">Хомут 3,6х200мм </t>
  </si>
  <si>
    <t>уп.</t>
  </si>
  <si>
    <t>Хомут з отвором ХОК 3,5х200</t>
  </si>
  <si>
    <t>ПВХ ізострічка 1300,15ммх10м</t>
  </si>
  <si>
    <t>Кабель NHXH-FE 180/E30 3х1.5</t>
  </si>
  <si>
    <t>Кабель ВВГнгд 3х2,5</t>
  </si>
  <si>
    <t xml:space="preserve">Світильник світлодіод аварійний "ВИХIД" </t>
  </si>
  <si>
    <t xml:space="preserve">Ком. Роз. Schneider Asfora 1хRJ45 5 кат. UTP </t>
  </si>
  <si>
    <t xml:space="preserve">Ком. Роз. Schneider Asfora 2хRJ45 5 кат. UTP </t>
  </si>
  <si>
    <t>Коннектор Rj45</t>
  </si>
  <si>
    <t>Коробка монтажна типу МВ для порожніх стін 65*45 мм Планк</t>
  </si>
  <si>
    <t>Кріплення та витратні матеріали</t>
  </si>
  <si>
    <t>Розділ 4. Електро технічні роботи</t>
  </si>
  <si>
    <t>Розділ 5. Сантехнічні роботи</t>
  </si>
  <si>
    <t xml:space="preserve">Шпатлівка акриловая </t>
  </si>
  <si>
    <t>Фарба Аура латекс клас стойкости 2 в кольорі</t>
  </si>
  <si>
    <t>Фарба Аура  латекс клас стойкости 2 в кольорі</t>
  </si>
  <si>
    <t>Виготовлення відкосів біля дверей</t>
  </si>
  <si>
    <t>Комплект матеріалів (фарба, грунтовка, шпаклівка)</t>
  </si>
  <si>
    <t>Гіпсокартон NIDA 12,5мм</t>
  </si>
  <si>
    <t>Шпаклівка NIDA</t>
  </si>
  <si>
    <t>Комерційна пропозиція</t>
  </si>
  <si>
    <t>Розділ 1. Демонтажні роботи</t>
  </si>
  <si>
    <t>Демонтаж стіни</t>
  </si>
  <si>
    <t>Демонтаж плитки</t>
  </si>
  <si>
    <t>Демонтаж паркету</t>
  </si>
  <si>
    <t>Профіль UW 75/40/3m   0,6мм (лежак)</t>
  </si>
  <si>
    <t>Профіль СW 75/50/3m  0,6 мм (стійка)</t>
  </si>
  <si>
    <t>Влаштування гкл фальш-стіни</t>
  </si>
  <si>
    <t>Профіль UW 50/40/3m   0,6мм (лежак)</t>
  </si>
  <si>
    <t>Профіль СW 50/50/3m  0,6 мм (стійка)</t>
  </si>
  <si>
    <t xml:space="preserve">Шпаклювання віконних відкосів </t>
  </si>
  <si>
    <t>Монтаж дверей прихованого монтажу</t>
  </si>
  <si>
    <t xml:space="preserve">Двері прихованого монтажа, фурнітура Кортез </t>
  </si>
  <si>
    <t>Монтаж паркетної дошки</t>
  </si>
  <si>
    <t>Дошка паркетна плашка</t>
  </si>
  <si>
    <t>Вирівнювання поверхні перед укладкой плитки</t>
  </si>
  <si>
    <t>Ремонтная суміш Ceresit RS 88</t>
  </si>
  <si>
    <t>Керамограніт Cersanit Gptu 603 Light Grey Matt Rect 59,8x59,8 см</t>
  </si>
  <si>
    <t>Плінтус алюмінієвий Sintezal P-40B,</t>
  </si>
  <si>
    <t>Грунтування стін передчастковим ремонтом</t>
  </si>
  <si>
    <t>Частковий ремонт стін</t>
  </si>
  <si>
    <t>Демонтаж існуючого освітлення</t>
  </si>
  <si>
    <t>Демонтаж кабелю</t>
  </si>
  <si>
    <t>Демонтаж щита електричного</t>
  </si>
  <si>
    <t>Демонтаж фурнітури</t>
  </si>
  <si>
    <t xml:space="preserve">Демонтаж щитової автоматики </t>
  </si>
  <si>
    <t>Виготовлення ніші під щит</t>
  </si>
  <si>
    <t>посл.</t>
  </si>
  <si>
    <t>Затяжка кабелю в металорукав</t>
  </si>
  <si>
    <t>Прокладка кабелю електричного 3х4</t>
  </si>
  <si>
    <t>Прокладка кабелю електричного 5х4</t>
  </si>
  <si>
    <t>Прокладка кабелю електричного 5х6</t>
  </si>
  <si>
    <t xml:space="preserve">Монтаж коробу пластикового </t>
  </si>
  <si>
    <t>Монтаж шини токоведучої врізної</t>
  </si>
  <si>
    <t>Монтаж блоків живлення магнітного шинопроводу</t>
  </si>
  <si>
    <t>Підключення шини до мережі</t>
  </si>
  <si>
    <t>Монтаж прожекторів на шині</t>
  </si>
  <si>
    <t>Монтаж світильників врізних</t>
  </si>
  <si>
    <t>Монтаж світильників накладних (балкон, підвал)</t>
  </si>
  <si>
    <t>Монтаж світильників бра</t>
  </si>
  <si>
    <t>Монтаж люстри</t>
  </si>
  <si>
    <t>Монтаж стрічки світлодіодної</t>
  </si>
  <si>
    <t xml:space="preserve">Монтаж блоку живлення ЛЕД </t>
  </si>
  <si>
    <t>Монтаж профілю алюм. для ЛЕД стрічки</t>
  </si>
  <si>
    <t>Монтаж вимикачів прохідних 2-х кл.</t>
  </si>
  <si>
    <t>Монтаж комп'ютерної розетки</t>
  </si>
  <si>
    <t>Монтаж люку підлогового</t>
  </si>
  <si>
    <t>Виготовлення отворів під люк</t>
  </si>
  <si>
    <t>Монтаж та програмування реле часу</t>
  </si>
  <si>
    <t>Монтаж обмежувача перенапруги</t>
  </si>
  <si>
    <t xml:space="preserve">Монтаж щита електричного </t>
  </si>
  <si>
    <t>Розподільча коробка e.db.pro.100.100.50u</t>
  </si>
  <si>
    <t>Металорукав РЗЦ-22 (Україна) (50 м)</t>
  </si>
  <si>
    <t>Труба гнучка гофр. 32 мм, бух. 50м легка, з прот., ПВХ,</t>
  </si>
  <si>
    <t>Кабель Cat.5e F/UTP 4 х 2 х 24 LSZH</t>
  </si>
  <si>
    <t>Кабель ВВГнгд 3х4</t>
  </si>
  <si>
    <t>Кабель ВВГнгд 5х4</t>
  </si>
  <si>
    <t>Кабель ВВГнгд 5х6</t>
  </si>
  <si>
    <t>Провід ПВ-1 6 кв.мм.</t>
  </si>
  <si>
    <t>Короб пластиковий e.trunking.stand.16.16, 2м ЕНЕКСТ</t>
  </si>
  <si>
    <t>Стрічка LED 50х50 МОТОКО</t>
  </si>
  <si>
    <t xml:space="preserve">Блок живлення 200W </t>
  </si>
  <si>
    <t>Блок живлення 60W</t>
  </si>
  <si>
    <t>Профіль алюмінієвий</t>
  </si>
  <si>
    <t>Розсіювач для алюмінієвого профілю</t>
  </si>
  <si>
    <t>Провід ШВВП 2х1,0</t>
  </si>
  <si>
    <t xml:space="preserve">РОЗЕТКА З КОНТАКТОМ ЩО З/ЗЕМ ASFORA </t>
  </si>
  <si>
    <t>Розетка з кришкою Asfora біла, EPH3100121</t>
  </si>
  <si>
    <t>ДВОКЛАВІШ ПЕР-КАЧ САМОЗАЖ ASFORA</t>
  </si>
  <si>
    <t xml:space="preserve">ВИМИКАЧ ОДНОКЛ. САМОЗАЖ. ASFORA </t>
  </si>
  <si>
    <t xml:space="preserve">ВИМИКАЧ ДВОКЛАВ САМОЗАЖ ASFORA </t>
  </si>
  <si>
    <t>Рамка 2-на Asfora антрацит Schneider</t>
  </si>
  <si>
    <t>Рамка 3-на Asfora антрацит Schneider</t>
  </si>
  <si>
    <t>Рамка 4-на Asfora антрацит Schneider</t>
  </si>
  <si>
    <t>Кабель Atcom HDMI-HDMI Premium VER 2.1 60 HZ 10 м Чорний (23710)</t>
  </si>
  <si>
    <t>Розетка Schneider Electric NU305718 (затискний контакт) 16А</t>
  </si>
  <si>
    <t>HDMI розетка Schneider Electric NU343018 1М (біла)</t>
  </si>
  <si>
    <t>Комп'ютерна роз. Schneider Electric NU341018 RJ45 cat.5e UTP</t>
  </si>
  <si>
    <t>ЛЮЧОК 276Х199 НА 6 МОДУЛЕЙ 45Х45 ALTIRA</t>
  </si>
  <si>
    <t>К-КА УСТАН.ВИС.75-95 ДЛЯ ЛЮКА 276Х199 OL</t>
  </si>
  <si>
    <t>Диф. автомат Eaton (Moeller) PFL6-10/1N/C/003</t>
  </si>
  <si>
    <t>Диф. автомат Eaton (Moeller) PFL6-16/1N/C/003</t>
  </si>
  <si>
    <t>Автомат электрический Eaton PL6-C16/1</t>
  </si>
  <si>
    <t>Автомат электрический Eaton PL6-C16/2</t>
  </si>
  <si>
    <t>Автомат электрический Eaton PL6-C20/1</t>
  </si>
  <si>
    <t>Автомат электрический Eaton PL6-C25/1</t>
  </si>
  <si>
    <t>Багатофункціональне реле часу Eti CRME-101 12-240В AC/DC 1x16A AC1 (2471557)</t>
  </si>
  <si>
    <t>Автомат электрический Eaton PL6-C25/3</t>
  </si>
  <si>
    <t>Автомат электрический Eaton PL6-C40/3</t>
  </si>
  <si>
    <t xml:space="preserve">Обмежувач перенапруги ETI 002440518 ETITEC M T2 PV 1500/20 Y RC </t>
  </si>
  <si>
    <t>Щит вбудований 48 модулів Hager</t>
  </si>
  <si>
    <t>Щит накладний Volta VA12CN на 12(14) модулів Hager</t>
  </si>
  <si>
    <t>Двері металеві непрозорі для щита VA12CN Volta, Hager</t>
  </si>
  <si>
    <t>Електрощит Hager Vega VB118PB 18M з білими двер.</t>
  </si>
  <si>
    <t>компл.</t>
  </si>
  <si>
    <t>Демонтаж роздвіжної штори</t>
  </si>
  <si>
    <t>KRAFT Профіль Fortis T24 S24 x Н38 x 3600 RAL 9003</t>
  </si>
  <si>
    <t>KRAFT Профіль Fortis T24 S24 x Н25 x 600 RAL 9003</t>
  </si>
  <si>
    <t>Кутник ROCKFON для кромки Х 3050 15х10х15х15 Rockwool, Бельгія (уп. 30 шт.)</t>
  </si>
  <si>
    <t>Кліпса для встановлення обрізних панелей з кромками X,
M, Z (100 шт. в уп)</t>
  </si>
  <si>
    <t>Rockfon Sonar кромка Х (прихована) 1200х600х22 біла
плита акустична вологостійка Rockwool</t>
  </si>
  <si>
    <t>Бра Flask 4551111.05.92</t>
  </si>
  <si>
    <t>Точковий світильник VASMAR 53306</t>
  </si>
  <si>
    <t>Точковий світильник VASMAR 53357</t>
  </si>
  <si>
    <t>Точковий світильник VASMAR 54354</t>
  </si>
  <si>
    <t>Трековий світильник VASMAR 53376</t>
  </si>
  <si>
    <t>Лампа LED PAR16 80 36 6.9W/840 220-240VGU10 OSRAM</t>
  </si>
  <si>
    <t>Влаштування цегли клінкер</t>
  </si>
  <si>
    <t>Цегла клінкерна</t>
  </si>
  <si>
    <t>Влаштування скляної роздвижної перегородки</t>
  </si>
  <si>
    <t xml:space="preserve">Профільна система Raumplus. Серія S1200. Скло 6мм ESG, float. Дотягувач 31-61 кг (чорний) - 6шт. </t>
  </si>
  <si>
    <t xml:space="preserve">Влаштування ГКЛ стелі </t>
  </si>
  <si>
    <t>Профіль Уд 0,6 мм</t>
  </si>
  <si>
    <t>Профіль СД 0,6 мм</t>
  </si>
  <si>
    <t>Грунтування стін перед шпаклюванням</t>
  </si>
  <si>
    <t xml:space="preserve">Шпаклювання стін </t>
  </si>
  <si>
    <t>Грунтування стелі перед шпаклюванням</t>
  </si>
  <si>
    <t>Шпаклювання стелі</t>
  </si>
  <si>
    <t>Грунтування стелі перед фарбуванням</t>
  </si>
  <si>
    <t>Фарбування стелі у 2 шари</t>
  </si>
  <si>
    <t>Монтаж багетів</t>
  </si>
  <si>
    <t>Карниз під підсвічування Европласт 1.50.623</t>
  </si>
  <si>
    <t>Фарбування багетів</t>
  </si>
  <si>
    <t>Рідкі цвяхи</t>
  </si>
  <si>
    <t xml:space="preserve">Шліфування старої фарби </t>
  </si>
  <si>
    <t>Частковий ремонт тріщин та сколів на деревині</t>
  </si>
  <si>
    <t>Шпаклівка по дереву акрилова</t>
  </si>
  <si>
    <t>Нанесення  масло воск та фарби</t>
  </si>
  <si>
    <t xml:space="preserve">МАСЛО-ВОСК  BORMA WACHS HARDWAX PARQUET OIL 1030 </t>
  </si>
  <si>
    <t>Демонтаж стелі ГКЛ</t>
  </si>
  <si>
    <t>Мойка UP! (Underprice) из кварцевого песка KAPPA BLACK 41х49х21</t>
  </si>
  <si>
    <t>Змішувач кухонний Globus Lux SBT1-203SB-BB з гнучким
шлангом Чорний ( SBT1-203SB-BB)</t>
  </si>
  <si>
    <t>Комплект, унітаз, інсталяція, кнопка Унітаз підвісний Q-tap Jay безобідковий з сідінням Slim Soft-close
QT07335176W</t>
  </si>
  <si>
    <t>Раковина Qtap Leo с доним клапаном 590x400x170 мм White
(QT11114028W)</t>
  </si>
  <si>
    <t>Змішувач прихованого монтажу для раковини Kludi Bozz
382453976</t>
  </si>
  <si>
    <t>Сантехнічні матеріали</t>
  </si>
  <si>
    <t>Монтаж змішувача прихованого монтажу</t>
  </si>
  <si>
    <t>Демонтаж кондиціонера</t>
  </si>
  <si>
    <t>Сервісне обслуговування кондиціонера</t>
  </si>
  <si>
    <t>Монтаж кондиціонера</t>
  </si>
  <si>
    <t>Матеріали для монтажу</t>
  </si>
  <si>
    <t>Фреон</t>
  </si>
  <si>
    <t>балон</t>
  </si>
  <si>
    <t>Азот</t>
  </si>
  <si>
    <t>Монтаж фріонопроводів</t>
  </si>
  <si>
    <t>Витратні матеріали</t>
  </si>
  <si>
    <t>комплект</t>
  </si>
  <si>
    <t>Розділ 6. Кондиціонування</t>
  </si>
  <si>
    <t>Демонтаж Існуючого плинтусу</t>
  </si>
  <si>
    <t>Розбирання та виніс існуючих меблів</t>
  </si>
  <si>
    <t>комплекс</t>
  </si>
  <si>
    <t>Профільна система Raumplus , фарба порошкова чорна, акустичні характеристики 40 дБ</t>
  </si>
  <si>
    <t>Комплекс робіт по влаштуванні отвору (розширення, вирівнювання) на горище та виготовлення лазу</t>
  </si>
  <si>
    <t>Сходи для Горища 80*70 Bukwood Eco+</t>
  </si>
  <si>
    <t>Демонтаж старої сантехніки зі збереженням санфаянсу та змішувачів.</t>
  </si>
  <si>
    <t>Кондиціонер  Cooper&amp;Hunter CH-S12FTXN-NG WiFi R32</t>
  </si>
  <si>
    <t>Реновація огородження сходів</t>
  </si>
  <si>
    <t>Фарба, шпаклівка, грунтовка</t>
  </si>
  <si>
    <t>Розділ 0. Поверх 1 та сходи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</si>
</sst>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1"/>
      <name val="Book Antiqua"/>
      <family val="1"/>
      <charset val="204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Helv"/>
    </font>
    <font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7E6E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0" fillId="0" borderId="0"/>
    <xf numFmtId="0" fontId="30" fillId="0" borderId="0"/>
  </cellStyleXfs>
  <cellXfs count="104">
    <xf numFmtId="0" fontId="0" fillId="0" borderId="0" xfId="0"/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4" fontId="8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horizontal="left" vertical="top"/>
    </xf>
    <xf numFmtId="0" fontId="1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4" fontId="15" fillId="0" borderId="1" xfId="0" applyNumberFormat="1" applyFont="1" applyBorder="1" applyAlignment="1">
      <alignment horizontal="center" shrinkToFit="1"/>
    </xf>
    <xf numFmtId="0" fontId="11" fillId="0" borderId="0" xfId="0" applyFont="1" applyAlignment="1">
      <alignment horizontal="left" vertical="top"/>
    </xf>
    <xf numFmtId="0" fontId="16" fillId="0" borderId="1" xfId="0" applyFont="1" applyBorder="1" applyAlignment="1">
      <alignment horizontal="left" wrapText="1"/>
    </xf>
    <xf numFmtId="9" fontId="13" fillId="0" borderId="1" xfId="0" applyNumberFormat="1" applyFont="1" applyBorder="1" applyAlignment="1">
      <alignment horizontal="center" shrinkToFit="1"/>
    </xf>
    <xf numFmtId="4" fontId="13" fillId="0" borderId="1" xfId="0" applyNumberFormat="1" applyFont="1" applyBorder="1" applyAlignment="1">
      <alignment horizontal="center" shrinkToFit="1"/>
    </xf>
    <xf numFmtId="2" fontId="17" fillId="2" borderId="1" xfId="0" applyNumberFormat="1" applyFont="1" applyFill="1" applyBorder="1" applyAlignment="1">
      <alignment horizontal="center" shrinkToFit="1"/>
    </xf>
    <xf numFmtId="2" fontId="13" fillId="2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2" fontId="18" fillId="2" borderId="1" xfId="0" applyNumberFormat="1" applyFont="1" applyFill="1" applyBorder="1" applyAlignment="1">
      <alignment horizontal="center" shrinkToFit="1"/>
    </xf>
    <xf numFmtId="0" fontId="13" fillId="3" borderId="6" xfId="0" applyFont="1" applyFill="1" applyBorder="1" applyAlignment="1">
      <alignment horizontal="left" wrapText="1"/>
    </xf>
    <xf numFmtId="0" fontId="14" fillId="3" borderId="6" xfId="0" applyFont="1" applyFill="1" applyBorder="1" applyAlignment="1">
      <alignment horizontal="left" vertical="top" wrapText="1"/>
    </xf>
    <xf numFmtId="4" fontId="15" fillId="3" borderId="6" xfId="0" applyNumberFormat="1" applyFont="1" applyFill="1" applyBorder="1" applyAlignment="1">
      <alignment horizontal="center" vertical="top" shrinkToFit="1"/>
    </xf>
    <xf numFmtId="4" fontId="13" fillId="0" borderId="1" xfId="0" applyNumberFormat="1" applyFont="1" applyBorder="1" applyAlignment="1">
      <alignment horizontal="left" wrapText="1"/>
    </xf>
    <xf numFmtId="4" fontId="12" fillId="0" borderId="1" xfId="0" applyNumberFormat="1" applyFont="1" applyBorder="1" applyAlignment="1">
      <alignment horizontal="center"/>
    </xf>
    <xf numFmtId="4" fontId="13" fillId="3" borderId="6" xfId="0" applyNumberFormat="1" applyFont="1" applyFill="1" applyBorder="1" applyAlignment="1">
      <alignment horizontal="left" wrapText="1"/>
    </xf>
    <xf numFmtId="0" fontId="0" fillId="2" borderId="0" xfId="0" applyFill="1"/>
    <xf numFmtId="0" fontId="13" fillId="3" borderId="5" xfId="0" applyFont="1" applyFill="1" applyBorder="1" applyAlignment="1">
      <alignment horizontal="left" wrapText="1"/>
    </xf>
    <xf numFmtId="4" fontId="13" fillId="3" borderId="5" xfId="0" applyNumberFormat="1" applyFont="1" applyFill="1" applyBorder="1" applyAlignment="1">
      <alignment horizontal="left" wrapText="1"/>
    </xf>
    <xf numFmtId="0" fontId="14" fillId="3" borderId="5" xfId="0" applyFont="1" applyFill="1" applyBorder="1" applyAlignment="1">
      <alignment horizontal="left" vertical="top" wrapText="1"/>
    </xf>
    <xf numFmtId="4" fontId="15" fillId="3" borderId="5" xfId="0" applyNumberFormat="1" applyFont="1" applyFill="1" applyBorder="1" applyAlignment="1">
      <alignment horizontal="center" vertical="top" shrinkToFit="1"/>
    </xf>
    <xf numFmtId="4" fontId="12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top"/>
    </xf>
    <xf numFmtId="4" fontId="6" fillId="2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4" fontId="13" fillId="2" borderId="1" xfId="0" applyNumberFormat="1" applyFont="1" applyFill="1" applyBorder="1" applyAlignment="1">
      <alignment horizontal="left" wrapText="1"/>
    </xf>
    <xf numFmtId="4" fontId="12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>
      <alignment horizontal="center" shrinkToFit="1"/>
    </xf>
    <xf numFmtId="0" fontId="16" fillId="2" borderId="1" xfId="0" applyFont="1" applyFill="1" applyBorder="1" applyAlignment="1">
      <alignment horizontal="left" wrapText="1"/>
    </xf>
    <xf numFmtId="9" fontId="13" fillId="2" borderId="1" xfId="0" applyNumberFormat="1" applyFont="1" applyFill="1" applyBorder="1" applyAlignment="1">
      <alignment horizontal="center" shrinkToFit="1"/>
    </xf>
    <xf numFmtId="4" fontId="13" fillId="2" borderId="1" xfId="0" applyNumberFormat="1" applyFont="1" applyFill="1" applyBorder="1" applyAlignment="1">
      <alignment horizontal="center" shrinkToFit="1"/>
    </xf>
    <xf numFmtId="9" fontId="16" fillId="2" borderId="1" xfId="0" applyNumberFormat="1" applyFont="1" applyFill="1" applyBorder="1" applyAlignment="1">
      <alignment horizont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 indent="3"/>
    </xf>
    <xf numFmtId="0" fontId="20" fillId="0" borderId="0" xfId="0" applyFont="1"/>
    <xf numFmtId="4" fontId="22" fillId="4" borderId="1" xfId="0" applyNumberFormat="1" applyFont="1" applyFill="1" applyBorder="1" applyAlignment="1">
      <alignment horizontal="center" vertical="center"/>
    </xf>
    <xf numFmtId="4" fontId="23" fillId="4" borderId="1" xfId="0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14" fillId="0" borderId="1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center"/>
    </xf>
    <xf numFmtId="0" fontId="6" fillId="6" borderId="1" xfId="0" applyFont="1" applyFill="1" applyBorder="1"/>
    <xf numFmtId="0" fontId="4" fillId="2" borderId="0" xfId="0" applyFont="1" applyFill="1"/>
    <xf numFmtId="0" fontId="9" fillId="2" borderId="0" xfId="0" applyFont="1" applyFill="1"/>
    <xf numFmtId="0" fontId="25" fillId="2" borderId="0" xfId="0" applyFont="1" applyFill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1" fillId="0" borderId="0" xfId="0" applyFont="1" applyAlignment="1">
      <alignment horizontal="left" vertical="center" indent="4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8" fillId="0" borderId="0" xfId="0" applyFont="1" applyAlignment="1">
      <alignment vertical="center"/>
    </xf>
    <xf numFmtId="2" fontId="6" fillId="7" borderId="1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/>
    <xf numFmtId="4" fontId="6" fillId="2" borderId="3" xfId="0" applyNumberFormat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2" fontId="6" fillId="7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22" fillId="4" borderId="2" xfId="0" applyFont="1" applyFill="1" applyBorder="1" applyAlignment="1">
      <alignment horizontal="center"/>
    </xf>
    <xf numFmtId="0" fontId="22" fillId="4" borderId="3" xfId="0" applyFont="1" applyFill="1" applyBorder="1" applyAlignment="1">
      <alignment horizontal="center"/>
    </xf>
    <xf numFmtId="0" fontId="22" fillId="4" borderId="4" xfId="0" applyFont="1" applyFill="1" applyBorder="1" applyAlignment="1">
      <alignment horizont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center"/>
    </xf>
    <xf numFmtId="4" fontId="5" fillId="5" borderId="4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left"/>
    </xf>
    <xf numFmtId="0" fontId="9" fillId="2" borderId="7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 vertical="center" wrapText="1"/>
    </xf>
  </cellXfs>
  <cellStyles count="5">
    <cellStyle name="Звичайний" xfId="0" builtinId="0"/>
    <cellStyle name="Обычный 2" xfId="2"/>
    <cellStyle name="Обычный 2 10" xfId="1"/>
    <cellStyle name="Обычный 3" xfId="4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7</xdr:col>
      <xdr:colOff>0</xdr:colOff>
      <xdr:row>3</xdr:row>
      <xdr:rowOff>19050</xdr:rowOff>
    </xdr:to>
    <xdr:pic>
      <xdr:nvPicPr>
        <xdr:cNvPr id="2" name="Picture 17" descr="12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0" y="20574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s\User\Downloads\Telegram%2520Desktop\&#1050;&#1055;%252026.%252001-10.2022%2520&#1052;&#1077;&#1090;&#1072;&#1083;%252056-&#1096;&#1090;%25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ланк заказ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4"/>
  <sheetViews>
    <sheetView tabSelected="1" zoomScaleNormal="100" zoomScaleSheetLayoutView="70" workbookViewId="0">
      <selection activeCell="B242" sqref="B242"/>
    </sheetView>
  </sheetViews>
  <sheetFormatPr defaultRowHeight="14.4" x14ac:dyDescent="0.3"/>
  <cols>
    <col min="1" max="1" width="5" customWidth="1"/>
    <col min="2" max="2" width="37.88671875" customWidth="1"/>
    <col min="4" max="4" width="8.88671875" style="7"/>
    <col min="5" max="5" width="13.21875" style="7" customWidth="1"/>
    <col min="6" max="6" width="12" style="7" customWidth="1"/>
    <col min="7" max="7" width="52.21875" customWidth="1"/>
    <col min="10" max="10" width="8.88671875" style="7"/>
    <col min="11" max="11" width="10.33203125" style="7" customWidth="1"/>
    <col min="12" max="12" width="14.5546875" style="7" customWidth="1"/>
    <col min="15" max="15" width="14" style="38" customWidth="1"/>
  </cols>
  <sheetData>
    <row r="1" spans="1:15" ht="18" customHeight="1" x14ac:dyDescent="0.6">
      <c r="A1" s="68"/>
      <c r="B1" s="68"/>
      <c r="C1" s="68"/>
      <c r="D1" s="68"/>
      <c r="E1" s="68"/>
      <c r="F1" s="68"/>
      <c r="G1" s="68"/>
      <c r="H1" s="70"/>
      <c r="I1" s="68"/>
      <c r="J1" s="68"/>
      <c r="K1" s="68"/>
      <c r="L1" s="68"/>
    </row>
    <row r="2" spans="1:15" ht="18" x14ac:dyDescent="0.35">
      <c r="A2" s="69"/>
      <c r="B2" s="88" t="s">
        <v>127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5" ht="24" customHeight="1" x14ac:dyDescent="0.3">
      <c r="A3" s="69"/>
      <c r="B3" s="69"/>
      <c r="C3" s="101"/>
      <c r="D3" s="101"/>
      <c r="E3" s="101"/>
      <c r="F3" s="101"/>
      <c r="G3" s="101"/>
      <c r="H3" s="69"/>
      <c r="I3" s="100"/>
      <c r="J3" s="100"/>
      <c r="K3" s="100"/>
      <c r="L3" s="100"/>
    </row>
    <row r="4" spans="1:15" s="26" customFormat="1" ht="27.6" x14ac:dyDescent="0.3">
      <c r="A4" s="56" t="s">
        <v>0</v>
      </c>
      <c r="B4" s="57" t="s">
        <v>1</v>
      </c>
      <c r="C4" s="58" t="s">
        <v>2</v>
      </c>
      <c r="D4" s="59" t="s">
        <v>3</v>
      </c>
      <c r="E4" s="59" t="s">
        <v>4</v>
      </c>
      <c r="F4" s="60" t="s">
        <v>5</v>
      </c>
      <c r="G4" s="58" t="s">
        <v>6</v>
      </c>
      <c r="H4" s="58" t="s">
        <v>7</v>
      </c>
      <c r="I4" s="58" t="s">
        <v>8</v>
      </c>
      <c r="J4" s="61" t="s">
        <v>3</v>
      </c>
      <c r="K4" s="61" t="s">
        <v>4</v>
      </c>
      <c r="L4" s="61" t="s">
        <v>5</v>
      </c>
      <c r="O4" s="63"/>
    </row>
    <row r="5" spans="1:15" s="26" customFormat="1" ht="21" x14ac:dyDescent="0.4">
      <c r="A5" s="89" t="s">
        <v>285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  <c r="O5" s="63"/>
    </row>
    <row r="6" spans="1:15" x14ac:dyDescent="0.3">
      <c r="A6" s="4"/>
      <c r="B6" s="40" t="s">
        <v>147</v>
      </c>
      <c r="C6" s="2" t="s">
        <v>9</v>
      </c>
      <c r="D6" s="77">
        <v>144</v>
      </c>
      <c r="E6" s="62"/>
      <c r="F6" s="6">
        <f t="shared" ref="F6" si="0">E6*D6</f>
        <v>0</v>
      </c>
      <c r="G6" s="37" t="s">
        <v>120</v>
      </c>
      <c r="H6" s="34" t="s">
        <v>12</v>
      </c>
      <c r="I6" s="35">
        <v>0.2</v>
      </c>
      <c r="J6" s="35">
        <f>D6*0.2</f>
        <v>28.8</v>
      </c>
      <c r="K6" s="5"/>
      <c r="L6" s="3">
        <f t="shared" ref="L6" si="1">J6*K6</f>
        <v>0</v>
      </c>
      <c r="O6"/>
    </row>
    <row r="7" spans="1:15" x14ac:dyDescent="0.3">
      <c r="A7" s="4"/>
      <c r="B7" s="40" t="s">
        <v>32</v>
      </c>
      <c r="C7" s="2" t="s">
        <v>9</v>
      </c>
      <c r="D7" s="77">
        <v>144</v>
      </c>
      <c r="E7" s="62"/>
      <c r="F7" s="6">
        <f t="shared" ref="F7:F13" si="2">E7*D7</f>
        <v>0</v>
      </c>
      <c r="G7" s="33" t="s">
        <v>31</v>
      </c>
      <c r="H7" s="34" t="s">
        <v>13</v>
      </c>
      <c r="I7" s="35">
        <v>0.15</v>
      </c>
      <c r="J7" s="35">
        <f t="shared" ref="J7" si="3">I7*D7</f>
        <v>21.599999999999998</v>
      </c>
      <c r="K7" s="5"/>
      <c r="L7" s="3">
        <f t="shared" ref="L7:L9" si="4">J7*K7</f>
        <v>0</v>
      </c>
      <c r="O7"/>
    </row>
    <row r="8" spans="1:15" x14ac:dyDescent="0.3">
      <c r="A8" s="4"/>
      <c r="B8" s="40" t="s">
        <v>33</v>
      </c>
      <c r="C8" s="2" t="s">
        <v>9</v>
      </c>
      <c r="D8" s="77">
        <v>144</v>
      </c>
      <c r="E8" s="62"/>
      <c r="F8" s="6">
        <f t="shared" si="2"/>
        <v>0</v>
      </c>
      <c r="G8" s="37" t="s">
        <v>121</v>
      </c>
      <c r="H8" s="34" t="s">
        <v>13</v>
      </c>
      <c r="I8" s="35">
        <v>0.3</v>
      </c>
      <c r="J8" s="35">
        <f>I8*D8</f>
        <v>43.199999999999996</v>
      </c>
      <c r="K8" s="5"/>
      <c r="L8" s="3">
        <f t="shared" si="4"/>
        <v>0</v>
      </c>
      <c r="O8"/>
    </row>
    <row r="9" spans="1:15" x14ac:dyDescent="0.3">
      <c r="A9" s="4"/>
      <c r="B9" s="40" t="s">
        <v>73</v>
      </c>
      <c r="C9" s="2" t="s">
        <v>10</v>
      </c>
      <c r="D9" s="77">
        <v>48</v>
      </c>
      <c r="E9" s="62"/>
      <c r="F9" s="6">
        <f t="shared" si="2"/>
        <v>0</v>
      </c>
      <c r="G9" s="37" t="s">
        <v>122</v>
      </c>
      <c r="H9" s="34" t="s">
        <v>13</v>
      </c>
      <c r="I9" s="35">
        <f>0.3*0.3</f>
        <v>0.09</v>
      </c>
      <c r="J9" s="35">
        <f>I9*D9</f>
        <v>4.32</v>
      </c>
      <c r="K9" s="5"/>
      <c r="L9" s="3">
        <f t="shared" si="4"/>
        <v>0</v>
      </c>
      <c r="O9"/>
    </row>
    <row r="10" spans="1:15" ht="26.25" customHeight="1" x14ac:dyDescent="0.3">
      <c r="A10" s="4"/>
      <c r="B10" s="1" t="s">
        <v>251</v>
      </c>
      <c r="C10" s="2" t="s">
        <v>9</v>
      </c>
      <c r="D10" s="78">
        <v>38</v>
      </c>
      <c r="E10" s="6"/>
      <c r="F10" s="6">
        <f t="shared" si="2"/>
        <v>0</v>
      </c>
      <c r="G10" s="36"/>
      <c r="H10" s="34"/>
      <c r="I10" s="35"/>
      <c r="J10" s="3"/>
      <c r="K10" s="3"/>
      <c r="L10" s="3"/>
    </row>
    <row r="11" spans="1:15" x14ac:dyDescent="0.3">
      <c r="A11" s="4"/>
      <c r="B11" s="1" t="s">
        <v>252</v>
      </c>
      <c r="C11" s="2" t="s">
        <v>9</v>
      </c>
      <c r="D11" s="78">
        <v>38</v>
      </c>
      <c r="E11" s="6"/>
      <c r="F11" s="6">
        <f t="shared" si="2"/>
        <v>0</v>
      </c>
      <c r="G11" s="36" t="s">
        <v>253</v>
      </c>
      <c r="H11" s="34" t="s">
        <v>12</v>
      </c>
      <c r="I11" s="35">
        <v>0.1</v>
      </c>
      <c r="J11" s="3">
        <f>I11*D11</f>
        <v>3.8000000000000003</v>
      </c>
      <c r="K11" s="3"/>
      <c r="L11" s="3">
        <f t="shared" ref="L11:L12" si="5">K11*J11</f>
        <v>0</v>
      </c>
    </row>
    <row r="12" spans="1:15" x14ac:dyDescent="0.3">
      <c r="A12" s="4"/>
      <c r="B12" s="1" t="s">
        <v>254</v>
      </c>
      <c r="C12" s="2" t="s">
        <v>9</v>
      </c>
      <c r="D12" s="78">
        <v>38</v>
      </c>
      <c r="E12" s="6"/>
      <c r="F12" s="6">
        <f t="shared" si="2"/>
        <v>0</v>
      </c>
      <c r="G12" s="36" t="s">
        <v>255</v>
      </c>
      <c r="H12" s="34" t="s">
        <v>13</v>
      </c>
      <c r="I12" s="35">
        <v>0.24</v>
      </c>
      <c r="J12" s="3">
        <f>I12*D12</f>
        <v>9.1199999999999992</v>
      </c>
      <c r="K12" s="3"/>
      <c r="L12" s="3">
        <f t="shared" si="5"/>
        <v>0</v>
      </c>
    </row>
    <row r="13" spans="1:15" x14ac:dyDescent="0.3">
      <c r="A13" s="79"/>
      <c r="B13" s="80" t="s">
        <v>283</v>
      </c>
      <c r="C13" s="81" t="s">
        <v>277</v>
      </c>
      <c r="D13" s="82">
        <v>1</v>
      </c>
      <c r="E13" s="83"/>
      <c r="F13" s="6">
        <f t="shared" si="2"/>
        <v>0</v>
      </c>
      <c r="G13" s="84" t="s">
        <v>284</v>
      </c>
      <c r="H13" s="85" t="s">
        <v>37</v>
      </c>
      <c r="I13" s="86">
        <v>1</v>
      </c>
      <c r="J13" s="86">
        <v>1</v>
      </c>
      <c r="K13" s="87"/>
      <c r="L13" s="3"/>
      <c r="O13"/>
    </row>
    <row r="14" spans="1:15" s="26" customFormat="1" x14ac:dyDescent="0.3">
      <c r="A14" s="92" t="s">
        <v>28</v>
      </c>
      <c r="B14" s="93"/>
      <c r="C14" s="93"/>
      <c r="D14" s="93"/>
      <c r="E14" s="94"/>
      <c r="F14" s="54">
        <f>SUM(F6:F13)</f>
        <v>0</v>
      </c>
      <c r="G14" s="95" t="s">
        <v>29</v>
      </c>
      <c r="H14" s="96"/>
      <c r="I14" s="96"/>
      <c r="J14" s="96"/>
      <c r="K14" s="97"/>
      <c r="L14" s="55">
        <f>SUM(L6:L13)</f>
        <v>0</v>
      </c>
      <c r="O14" s="63"/>
    </row>
    <row r="15" spans="1:15" s="26" customFormat="1" ht="21" x14ac:dyDescent="0.4">
      <c r="A15" s="89" t="s">
        <v>128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1"/>
      <c r="O15" s="63"/>
    </row>
    <row r="16" spans="1:15" x14ac:dyDescent="0.3">
      <c r="A16" s="4"/>
      <c r="B16" s="1" t="s">
        <v>129</v>
      </c>
      <c r="C16" s="2" t="s">
        <v>9</v>
      </c>
      <c r="D16" s="78">
        <v>13</v>
      </c>
      <c r="E16" s="6"/>
      <c r="F16" s="6">
        <f>E16*D16</f>
        <v>0</v>
      </c>
      <c r="G16" s="33"/>
      <c r="H16" s="34"/>
      <c r="I16" s="35"/>
      <c r="J16" s="3"/>
      <c r="K16" s="5"/>
      <c r="L16" s="3"/>
    </row>
    <row r="17" spans="1:15" x14ac:dyDescent="0.3">
      <c r="A17" s="4"/>
      <c r="B17" s="1" t="s">
        <v>130</v>
      </c>
      <c r="C17" s="2" t="s">
        <v>9</v>
      </c>
      <c r="D17" s="78">
        <v>23</v>
      </c>
      <c r="E17" s="6"/>
      <c r="F17" s="6">
        <f t="shared" ref="F17:F22" si="6">E17*D17</f>
        <v>0</v>
      </c>
      <c r="G17" s="33"/>
      <c r="H17" s="34"/>
      <c r="I17" s="35"/>
      <c r="J17" s="3"/>
      <c r="K17" s="5"/>
      <c r="L17" s="3"/>
    </row>
    <row r="18" spans="1:15" x14ac:dyDescent="0.3">
      <c r="A18" s="4"/>
      <c r="B18" s="1" t="s">
        <v>131</v>
      </c>
      <c r="C18" s="2" t="s">
        <v>9</v>
      </c>
      <c r="D18" s="78">
        <v>3</v>
      </c>
      <c r="E18" s="6"/>
      <c r="F18" s="6">
        <f t="shared" si="6"/>
        <v>0</v>
      </c>
      <c r="G18" s="33"/>
      <c r="H18" s="34"/>
      <c r="I18" s="35"/>
      <c r="J18" s="3"/>
      <c r="K18" s="5"/>
      <c r="L18" s="3"/>
    </row>
    <row r="19" spans="1:15" x14ac:dyDescent="0.3">
      <c r="A19" s="4"/>
      <c r="B19" s="1" t="s">
        <v>275</v>
      </c>
      <c r="C19" s="2" t="s">
        <v>10</v>
      </c>
      <c r="D19" s="78">
        <v>38</v>
      </c>
      <c r="E19" s="6"/>
      <c r="F19" s="6">
        <f t="shared" si="6"/>
        <v>0</v>
      </c>
      <c r="G19" s="33"/>
      <c r="H19" s="34"/>
      <c r="I19" s="35"/>
      <c r="J19" s="3"/>
      <c r="K19" s="5"/>
      <c r="L19" s="3"/>
    </row>
    <row r="20" spans="1:15" x14ac:dyDescent="0.3">
      <c r="A20" s="4"/>
      <c r="B20" s="1" t="s">
        <v>222</v>
      </c>
      <c r="C20" s="2" t="s">
        <v>11</v>
      </c>
      <c r="D20" s="6">
        <v>1</v>
      </c>
      <c r="E20" s="6"/>
      <c r="F20" s="6">
        <f t="shared" si="6"/>
        <v>0</v>
      </c>
      <c r="G20" s="33"/>
      <c r="H20" s="34"/>
      <c r="I20" s="35"/>
      <c r="J20" s="3"/>
      <c r="K20" s="5"/>
      <c r="L20" s="3"/>
    </row>
    <row r="21" spans="1:15" x14ac:dyDescent="0.3">
      <c r="A21" s="4"/>
      <c r="B21" s="1" t="s">
        <v>256</v>
      </c>
      <c r="C21" s="2" t="s">
        <v>9</v>
      </c>
      <c r="D21" s="6">
        <v>36</v>
      </c>
      <c r="E21" s="6"/>
      <c r="F21" s="6">
        <f t="shared" si="6"/>
        <v>0</v>
      </c>
      <c r="G21" s="33"/>
      <c r="H21" s="34"/>
      <c r="I21" s="35"/>
      <c r="J21" s="3"/>
      <c r="K21" s="5"/>
      <c r="L21" s="3"/>
    </row>
    <row r="22" spans="1:15" x14ac:dyDescent="0.3">
      <c r="A22" s="4"/>
      <c r="B22" s="1" t="s">
        <v>276</v>
      </c>
      <c r="C22" s="2" t="s">
        <v>277</v>
      </c>
      <c r="D22" s="6">
        <v>1</v>
      </c>
      <c r="E22" s="6"/>
      <c r="F22" s="6">
        <f t="shared" si="6"/>
        <v>0</v>
      </c>
      <c r="G22" s="33"/>
      <c r="H22" s="34"/>
      <c r="I22" s="35"/>
      <c r="J22" s="3"/>
      <c r="K22" s="5"/>
      <c r="L22" s="3"/>
    </row>
    <row r="23" spans="1:15" s="26" customFormat="1" x14ac:dyDescent="0.3">
      <c r="A23" s="92" t="s">
        <v>28</v>
      </c>
      <c r="B23" s="93"/>
      <c r="C23" s="93"/>
      <c r="D23" s="93"/>
      <c r="E23" s="94"/>
      <c r="F23" s="54">
        <f>SUM(F16:F22)</f>
        <v>0</v>
      </c>
      <c r="G23" s="95" t="s">
        <v>29</v>
      </c>
      <c r="H23" s="96"/>
      <c r="I23" s="96"/>
      <c r="J23" s="96"/>
      <c r="K23" s="97"/>
      <c r="L23" s="55">
        <f>SUM(L16:L20)</f>
        <v>0</v>
      </c>
      <c r="O23" s="63"/>
    </row>
    <row r="24" spans="1:15" s="26" customFormat="1" ht="21" x14ac:dyDescent="0.4">
      <c r="A24" s="89" t="s">
        <v>35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1"/>
      <c r="O24" s="63"/>
    </row>
    <row r="25" spans="1:15" x14ac:dyDescent="0.3">
      <c r="A25" s="4"/>
      <c r="B25" s="1" t="s">
        <v>140</v>
      </c>
      <c r="C25" s="2" t="s">
        <v>9</v>
      </c>
      <c r="D25" s="78">
        <v>5.3</v>
      </c>
      <c r="E25" s="6"/>
      <c r="F25" s="6">
        <f t="shared" ref="F25:F26" si="7">E25*D25</f>
        <v>0</v>
      </c>
      <c r="G25" s="33" t="s">
        <v>141</v>
      </c>
      <c r="H25" s="34" t="s">
        <v>9</v>
      </c>
      <c r="I25" s="35">
        <v>1.1000000000000001</v>
      </c>
      <c r="J25" s="3">
        <f>I25*D25</f>
        <v>5.83</v>
      </c>
      <c r="K25" s="5"/>
      <c r="L25" s="3">
        <f t="shared" ref="L25:L26" si="8">J25*K25</f>
        <v>0</v>
      </c>
    </row>
    <row r="26" spans="1:15" x14ac:dyDescent="0.3">
      <c r="A26" s="4"/>
      <c r="B26" s="1" t="s">
        <v>142</v>
      </c>
      <c r="C26" s="2" t="s">
        <v>9</v>
      </c>
      <c r="D26" s="78">
        <v>9</v>
      </c>
      <c r="E26" s="6"/>
      <c r="F26" s="6">
        <f t="shared" si="7"/>
        <v>0</v>
      </c>
      <c r="G26" s="33" t="s">
        <v>143</v>
      </c>
      <c r="H26" s="34" t="s">
        <v>12</v>
      </c>
      <c r="I26" s="35">
        <v>3</v>
      </c>
      <c r="J26" s="3">
        <f>I26*D26</f>
        <v>27</v>
      </c>
      <c r="K26" s="5"/>
      <c r="L26" s="3">
        <f t="shared" si="8"/>
        <v>0</v>
      </c>
    </row>
    <row r="27" spans="1:15" x14ac:dyDescent="0.3">
      <c r="A27" s="4"/>
      <c r="B27" s="1" t="s">
        <v>65</v>
      </c>
      <c r="C27" s="2" t="s">
        <v>9</v>
      </c>
      <c r="D27" s="78">
        <v>9</v>
      </c>
      <c r="E27" s="6"/>
      <c r="F27" s="6">
        <f t="shared" ref="F27" si="9">E27*D27</f>
        <v>0</v>
      </c>
      <c r="G27" s="33" t="s">
        <v>30</v>
      </c>
      <c r="H27" s="34" t="s">
        <v>12</v>
      </c>
      <c r="I27" s="35">
        <v>0.25</v>
      </c>
      <c r="J27" s="3">
        <f>I27*D27</f>
        <v>2.25</v>
      </c>
      <c r="K27" s="5"/>
      <c r="L27" s="3">
        <f t="shared" ref="L27:L30" si="10">J27*K27</f>
        <v>0</v>
      </c>
    </row>
    <row r="28" spans="1:15" s="8" customFormat="1" ht="15" customHeight="1" x14ac:dyDescent="0.25">
      <c r="A28" s="4"/>
      <c r="B28" s="1" t="s">
        <v>61</v>
      </c>
      <c r="C28" s="2" t="s">
        <v>9</v>
      </c>
      <c r="D28" s="78">
        <v>9</v>
      </c>
      <c r="E28" s="6"/>
      <c r="F28" s="6">
        <f t="shared" ref="F28:F30" si="11">E28*D28</f>
        <v>0</v>
      </c>
      <c r="G28" s="36" t="s">
        <v>144</v>
      </c>
      <c r="H28" s="34" t="s">
        <v>9</v>
      </c>
      <c r="I28" s="35">
        <v>1.1000000000000001</v>
      </c>
      <c r="J28" s="3">
        <f>I28*D28</f>
        <v>9.9</v>
      </c>
      <c r="K28" s="3"/>
      <c r="L28" s="3">
        <f t="shared" si="10"/>
        <v>0</v>
      </c>
      <c r="M28" s="65"/>
    </row>
    <row r="29" spans="1:15" s="8" customFormat="1" x14ac:dyDescent="0.25">
      <c r="A29" s="4"/>
      <c r="B29" s="1"/>
      <c r="C29" s="2"/>
      <c r="D29" s="78"/>
      <c r="E29" s="6"/>
      <c r="F29" s="6"/>
      <c r="G29" s="36" t="s">
        <v>64</v>
      </c>
      <c r="H29" s="34" t="s">
        <v>12</v>
      </c>
      <c r="I29" s="35">
        <v>7</v>
      </c>
      <c r="J29" s="3">
        <f>D28*I29</f>
        <v>63</v>
      </c>
      <c r="K29" s="3"/>
      <c r="L29" s="3">
        <f t="shared" ref="L29" si="12">J29*K29</f>
        <v>0</v>
      </c>
      <c r="M29" s="65"/>
    </row>
    <row r="30" spans="1:15" s="8" customFormat="1" ht="15" customHeight="1" x14ac:dyDescent="0.25">
      <c r="A30" s="4"/>
      <c r="B30" s="1" t="s">
        <v>62</v>
      </c>
      <c r="C30" s="2" t="s">
        <v>9</v>
      </c>
      <c r="D30" s="78">
        <f>D28</f>
        <v>9</v>
      </c>
      <c r="E30" s="6"/>
      <c r="F30" s="6">
        <f t="shared" si="11"/>
        <v>0</v>
      </c>
      <c r="G30" s="36" t="s">
        <v>63</v>
      </c>
      <c r="H30" s="34" t="s">
        <v>12</v>
      </c>
      <c r="I30" s="35">
        <v>0.3</v>
      </c>
      <c r="J30" s="3">
        <f>D28*I30</f>
        <v>2.6999999999999997</v>
      </c>
      <c r="K30" s="3"/>
      <c r="L30" s="3">
        <f t="shared" si="10"/>
        <v>0</v>
      </c>
      <c r="M30" s="65"/>
    </row>
    <row r="31" spans="1:15" ht="15.75" customHeight="1" x14ac:dyDescent="0.3">
      <c r="A31" s="4"/>
      <c r="B31" s="1" t="s">
        <v>36</v>
      </c>
      <c r="C31" s="2" t="s">
        <v>10</v>
      </c>
      <c r="D31" s="78">
        <v>38</v>
      </c>
      <c r="E31" s="6"/>
      <c r="F31" s="6">
        <f t="shared" ref="F31:F34" si="13">E31*D31</f>
        <v>0</v>
      </c>
      <c r="G31" s="36" t="s">
        <v>145</v>
      </c>
      <c r="H31" s="34" t="s">
        <v>10</v>
      </c>
      <c r="I31" s="35">
        <v>1.1499999999999999</v>
      </c>
      <c r="J31" s="3">
        <f>I31*D31</f>
        <v>43.699999999999996</v>
      </c>
      <c r="K31" s="3"/>
      <c r="L31" s="3">
        <f t="shared" ref="L31:L34" si="14">K31*J31</f>
        <v>0</v>
      </c>
    </row>
    <row r="32" spans="1:15" ht="26.25" customHeight="1" x14ac:dyDescent="0.3">
      <c r="A32" s="4"/>
      <c r="B32" s="1" t="s">
        <v>251</v>
      </c>
      <c r="C32" s="2" t="s">
        <v>9</v>
      </c>
      <c r="D32" s="78">
        <v>75.900000000000006</v>
      </c>
      <c r="E32" s="6"/>
      <c r="F32" s="6">
        <f t="shared" si="13"/>
        <v>0</v>
      </c>
      <c r="G32" s="36"/>
      <c r="H32" s="34"/>
      <c r="I32" s="35"/>
      <c r="J32" s="3"/>
      <c r="K32" s="3"/>
      <c r="L32" s="3"/>
    </row>
    <row r="33" spans="1:15" x14ac:dyDescent="0.3">
      <c r="A33" s="4"/>
      <c r="B33" s="1" t="s">
        <v>252</v>
      </c>
      <c r="C33" s="2" t="s">
        <v>9</v>
      </c>
      <c r="D33" s="78">
        <f>D32</f>
        <v>75.900000000000006</v>
      </c>
      <c r="E33" s="6"/>
      <c r="F33" s="6">
        <f t="shared" si="13"/>
        <v>0</v>
      </c>
      <c r="G33" s="36" t="s">
        <v>253</v>
      </c>
      <c r="H33" s="34" t="s">
        <v>12</v>
      </c>
      <c r="I33" s="35">
        <v>0.1</v>
      </c>
      <c r="J33" s="3">
        <f>I33*D33</f>
        <v>7.5900000000000007</v>
      </c>
      <c r="K33" s="3"/>
      <c r="L33" s="3">
        <f t="shared" si="14"/>
        <v>0</v>
      </c>
    </row>
    <row r="34" spans="1:15" x14ac:dyDescent="0.3">
      <c r="A34" s="4"/>
      <c r="B34" s="1" t="s">
        <v>254</v>
      </c>
      <c r="C34" s="2" t="s">
        <v>9</v>
      </c>
      <c r="D34" s="78">
        <f>D33</f>
        <v>75.900000000000006</v>
      </c>
      <c r="E34" s="6"/>
      <c r="F34" s="6">
        <f t="shared" si="13"/>
        <v>0</v>
      </c>
      <c r="G34" s="36" t="s">
        <v>255</v>
      </c>
      <c r="H34" s="34" t="s">
        <v>13</v>
      </c>
      <c r="I34" s="35">
        <v>0.24</v>
      </c>
      <c r="J34" s="3">
        <f>I34*D34</f>
        <v>18.216000000000001</v>
      </c>
      <c r="K34" s="3"/>
      <c r="L34" s="3">
        <f t="shared" si="14"/>
        <v>0</v>
      </c>
    </row>
    <row r="35" spans="1:15" s="26" customFormat="1" x14ac:dyDescent="0.3">
      <c r="A35" s="92" t="s">
        <v>28</v>
      </c>
      <c r="B35" s="93"/>
      <c r="C35" s="93"/>
      <c r="D35" s="93"/>
      <c r="E35" s="94"/>
      <c r="F35" s="54">
        <f>SUM(F25:F34)</f>
        <v>0</v>
      </c>
      <c r="G35" s="95" t="s">
        <v>29</v>
      </c>
      <c r="H35" s="96"/>
      <c r="I35" s="96"/>
      <c r="J35" s="96"/>
      <c r="K35" s="97"/>
      <c r="L35" s="55">
        <f>SUM(L25:L34)</f>
        <v>0</v>
      </c>
      <c r="O35" s="63"/>
    </row>
    <row r="36" spans="1:15" ht="21" x14ac:dyDescent="0.4">
      <c r="A36" s="89" t="s">
        <v>66</v>
      </c>
      <c r="B36" s="90"/>
      <c r="C36" s="90"/>
      <c r="D36" s="90"/>
      <c r="E36" s="90"/>
      <c r="F36" s="90"/>
      <c r="G36" s="90"/>
      <c r="H36" s="90"/>
      <c r="I36" s="90"/>
      <c r="J36" s="98"/>
      <c r="K36" s="98"/>
      <c r="L36" s="99"/>
      <c r="O36"/>
    </row>
    <row r="37" spans="1:15" s="66" customFormat="1" ht="18.899999999999999" customHeight="1" x14ac:dyDescent="0.25">
      <c r="A37" s="4"/>
      <c r="B37" s="40" t="s">
        <v>67</v>
      </c>
      <c r="C37" s="2" t="s">
        <v>9</v>
      </c>
      <c r="D37" s="77">
        <v>10</v>
      </c>
      <c r="E37" s="62"/>
      <c r="F37" s="6">
        <f>E37*D37</f>
        <v>0</v>
      </c>
      <c r="G37" s="33" t="s">
        <v>125</v>
      </c>
      <c r="H37" s="34" t="s">
        <v>9</v>
      </c>
      <c r="I37" s="35">
        <v>4.05</v>
      </c>
      <c r="J37" s="35">
        <f>I37*D37</f>
        <v>40.5</v>
      </c>
      <c r="K37" s="5"/>
      <c r="L37" s="3">
        <f>K37*J37</f>
        <v>0</v>
      </c>
      <c r="M37" s="65"/>
      <c r="N37" s="8"/>
    </row>
    <row r="38" spans="1:15" s="66" customFormat="1" ht="18.899999999999999" customHeight="1" x14ac:dyDescent="0.25">
      <c r="A38" s="4"/>
      <c r="B38" s="40"/>
      <c r="C38" s="2"/>
      <c r="D38" s="62"/>
      <c r="E38" s="62"/>
      <c r="F38" s="6"/>
      <c r="G38" s="33" t="s">
        <v>132</v>
      </c>
      <c r="H38" s="34" t="s">
        <v>10</v>
      </c>
      <c r="I38" s="35">
        <v>0.7</v>
      </c>
      <c r="J38" s="35">
        <f>I38*D37</f>
        <v>7</v>
      </c>
      <c r="K38" s="5"/>
      <c r="L38" s="3">
        <f t="shared" ref="L38:L45" si="15">K38*J38</f>
        <v>0</v>
      </c>
      <c r="M38" s="65"/>
      <c r="N38" s="8"/>
    </row>
    <row r="39" spans="1:15" s="66" customFormat="1" ht="18.899999999999999" customHeight="1" x14ac:dyDescent="0.25">
      <c r="A39" s="4"/>
      <c r="B39" s="40"/>
      <c r="C39" s="2"/>
      <c r="D39" s="62"/>
      <c r="E39" s="62"/>
      <c r="F39" s="6"/>
      <c r="G39" s="33" t="s">
        <v>133</v>
      </c>
      <c r="H39" s="34" t="s">
        <v>10</v>
      </c>
      <c r="I39" s="35">
        <v>2</v>
      </c>
      <c r="J39" s="35">
        <f>I39*D37</f>
        <v>20</v>
      </c>
      <c r="K39" s="5"/>
      <c r="L39" s="3">
        <f t="shared" si="15"/>
        <v>0</v>
      </c>
      <c r="M39" s="65"/>
      <c r="N39" s="8"/>
    </row>
    <row r="40" spans="1:15" s="66" customFormat="1" ht="18.899999999999999" customHeight="1" x14ac:dyDescent="0.25">
      <c r="A40" s="4"/>
      <c r="B40" s="40"/>
      <c r="C40" s="2"/>
      <c r="D40" s="62"/>
      <c r="E40" s="62"/>
      <c r="F40" s="6"/>
      <c r="G40" s="33" t="s">
        <v>68</v>
      </c>
      <c r="H40" s="34" t="s">
        <v>11</v>
      </c>
      <c r="I40" s="35">
        <v>13</v>
      </c>
      <c r="J40" s="35">
        <f>I40*D37</f>
        <v>130</v>
      </c>
      <c r="K40" s="5"/>
      <c r="L40" s="3">
        <f t="shared" si="15"/>
        <v>0</v>
      </c>
      <c r="M40" s="65"/>
      <c r="N40" s="8"/>
    </row>
    <row r="41" spans="1:15" s="66" customFormat="1" ht="18.899999999999999" customHeight="1" x14ac:dyDescent="0.25">
      <c r="A41" s="4"/>
      <c r="B41" s="40"/>
      <c r="C41" s="2"/>
      <c r="D41" s="62"/>
      <c r="E41" s="62"/>
      <c r="F41" s="6"/>
      <c r="G41" s="33" t="s">
        <v>69</v>
      </c>
      <c r="H41" s="34" t="s">
        <v>11</v>
      </c>
      <c r="I41" s="35">
        <v>29</v>
      </c>
      <c r="J41" s="35">
        <f>I41*D37</f>
        <v>290</v>
      </c>
      <c r="K41" s="5"/>
      <c r="L41" s="3">
        <f t="shared" si="15"/>
        <v>0</v>
      </c>
      <c r="M41" s="65"/>
      <c r="N41" s="8"/>
    </row>
    <row r="42" spans="1:15" s="66" customFormat="1" ht="18.899999999999999" customHeight="1" x14ac:dyDescent="0.25">
      <c r="A42" s="4"/>
      <c r="B42" s="40"/>
      <c r="C42" s="2"/>
      <c r="D42" s="62"/>
      <c r="E42" s="62"/>
      <c r="F42" s="6"/>
      <c r="G42" s="33" t="s">
        <v>126</v>
      </c>
      <c r="H42" s="34" t="s">
        <v>12</v>
      </c>
      <c r="I42" s="35">
        <v>1</v>
      </c>
      <c r="J42" s="35">
        <f>I42*D37</f>
        <v>10</v>
      </c>
      <c r="K42" s="5"/>
      <c r="L42" s="3">
        <f t="shared" si="15"/>
        <v>0</v>
      </c>
      <c r="M42" s="65"/>
      <c r="N42" s="8"/>
    </row>
    <row r="43" spans="1:15" s="66" customFormat="1" ht="18.899999999999999" customHeight="1" x14ac:dyDescent="0.25">
      <c r="A43" s="4"/>
      <c r="B43" s="40"/>
      <c r="C43" s="2"/>
      <c r="D43" s="62"/>
      <c r="E43" s="62"/>
      <c r="F43" s="6"/>
      <c r="G43" s="33" t="s">
        <v>70</v>
      </c>
      <c r="H43" s="34" t="s">
        <v>10</v>
      </c>
      <c r="I43" s="35">
        <v>1.2</v>
      </c>
      <c r="J43" s="35">
        <f>I43*D37</f>
        <v>12</v>
      </c>
      <c r="K43" s="5"/>
      <c r="L43" s="3">
        <f t="shared" si="15"/>
        <v>0</v>
      </c>
      <c r="M43" s="65"/>
      <c r="N43" s="8"/>
    </row>
    <row r="44" spans="1:15" s="66" customFormat="1" ht="18.899999999999999" customHeight="1" x14ac:dyDescent="0.25">
      <c r="A44" s="4"/>
      <c r="B44" s="40"/>
      <c r="C44" s="2"/>
      <c r="D44" s="62"/>
      <c r="E44" s="62"/>
      <c r="F44" s="6"/>
      <c r="G44" s="33" t="s">
        <v>71</v>
      </c>
      <c r="H44" s="34" t="s">
        <v>11</v>
      </c>
      <c r="I44" s="35">
        <v>1.6</v>
      </c>
      <c r="J44" s="35">
        <f>I44*D37</f>
        <v>16</v>
      </c>
      <c r="K44" s="5"/>
      <c r="L44" s="3">
        <f t="shared" si="15"/>
        <v>0</v>
      </c>
      <c r="M44" s="65"/>
      <c r="N44" s="8"/>
    </row>
    <row r="45" spans="1:15" s="66" customFormat="1" ht="18.899999999999999" customHeight="1" x14ac:dyDescent="0.25">
      <c r="A45" s="4"/>
      <c r="B45" s="40"/>
      <c r="C45" s="2"/>
      <c r="D45" s="62"/>
      <c r="E45" s="62"/>
      <c r="F45" s="6"/>
      <c r="G45" s="33" t="s">
        <v>72</v>
      </c>
      <c r="H45" s="34" t="s">
        <v>10</v>
      </c>
      <c r="I45" s="35">
        <v>1.2</v>
      </c>
      <c r="J45" s="35">
        <f>I45*D37</f>
        <v>12</v>
      </c>
      <c r="K45" s="5"/>
      <c r="L45" s="3">
        <f t="shared" si="15"/>
        <v>0</v>
      </c>
      <c r="M45" s="65"/>
      <c r="N45" s="8"/>
    </row>
    <row r="46" spans="1:15" s="66" customFormat="1" ht="18.899999999999999" customHeight="1" x14ac:dyDescent="0.25">
      <c r="A46" s="4"/>
      <c r="B46" s="40" t="s">
        <v>134</v>
      </c>
      <c r="C46" s="2" t="s">
        <v>9</v>
      </c>
      <c r="D46" s="77">
        <v>23</v>
      </c>
      <c r="E46" s="62"/>
      <c r="F46" s="6">
        <f>E46*D46</f>
        <v>0</v>
      </c>
      <c r="G46" s="33" t="s">
        <v>125</v>
      </c>
      <c r="H46" s="34" t="s">
        <v>9</v>
      </c>
      <c r="I46" s="35">
        <v>2.1</v>
      </c>
      <c r="J46" s="35">
        <f>I46*D46</f>
        <v>48.300000000000004</v>
      </c>
      <c r="K46" s="5"/>
      <c r="L46" s="3">
        <f>K46*J46</f>
        <v>0</v>
      </c>
      <c r="M46" s="65"/>
      <c r="N46" s="8"/>
    </row>
    <row r="47" spans="1:15" s="66" customFormat="1" ht="18.899999999999999" customHeight="1" x14ac:dyDescent="0.25">
      <c r="A47" s="4"/>
      <c r="B47" s="40"/>
      <c r="C47" s="2"/>
      <c r="D47" s="62"/>
      <c r="E47" s="62"/>
      <c r="F47" s="6"/>
      <c r="G47" s="33" t="s">
        <v>135</v>
      </c>
      <c r="H47" s="34" t="s">
        <v>10</v>
      </c>
      <c r="I47" s="35">
        <v>0.7</v>
      </c>
      <c r="J47" s="35">
        <f>I47*D46</f>
        <v>16.099999999999998</v>
      </c>
      <c r="K47" s="5"/>
      <c r="L47" s="3">
        <f t="shared" ref="L47:L54" si="16">K47*J47</f>
        <v>0</v>
      </c>
      <c r="M47" s="65"/>
      <c r="N47" s="8"/>
    </row>
    <row r="48" spans="1:15" s="66" customFormat="1" ht="18.899999999999999" customHeight="1" x14ac:dyDescent="0.25">
      <c r="A48" s="4"/>
      <c r="B48" s="40"/>
      <c r="C48" s="2"/>
      <c r="D48" s="62"/>
      <c r="E48" s="62"/>
      <c r="F48" s="6"/>
      <c r="G48" s="33" t="s">
        <v>136</v>
      </c>
      <c r="H48" s="34" t="s">
        <v>10</v>
      </c>
      <c r="I48" s="35">
        <v>2</v>
      </c>
      <c r="J48" s="35">
        <f>I48*D46</f>
        <v>46</v>
      </c>
      <c r="K48" s="5"/>
      <c r="L48" s="3">
        <f t="shared" si="16"/>
        <v>0</v>
      </c>
      <c r="M48" s="65"/>
      <c r="N48" s="8"/>
    </row>
    <row r="49" spans="1:15" s="66" customFormat="1" ht="18.899999999999999" customHeight="1" x14ac:dyDescent="0.25">
      <c r="A49" s="4"/>
      <c r="B49" s="40"/>
      <c r="C49" s="2"/>
      <c r="D49" s="62"/>
      <c r="E49" s="62"/>
      <c r="F49" s="6"/>
      <c r="G49" s="33" t="s">
        <v>68</v>
      </c>
      <c r="H49" s="34" t="s">
        <v>11</v>
      </c>
      <c r="I49" s="35">
        <v>13</v>
      </c>
      <c r="J49" s="35">
        <f>I49*D46</f>
        <v>299</v>
      </c>
      <c r="K49" s="5"/>
      <c r="L49" s="3">
        <f t="shared" si="16"/>
        <v>0</v>
      </c>
      <c r="M49" s="65"/>
      <c r="N49" s="8"/>
    </row>
    <row r="50" spans="1:15" s="66" customFormat="1" ht="18.899999999999999" customHeight="1" x14ac:dyDescent="0.25">
      <c r="A50" s="4"/>
      <c r="B50" s="40"/>
      <c r="C50" s="2"/>
      <c r="D50" s="62"/>
      <c r="E50" s="62"/>
      <c r="F50" s="6"/>
      <c r="G50" s="33" t="s">
        <v>69</v>
      </c>
      <c r="H50" s="34" t="s">
        <v>11</v>
      </c>
      <c r="I50" s="35">
        <v>29</v>
      </c>
      <c r="J50" s="35">
        <f>I50*D46</f>
        <v>667</v>
      </c>
      <c r="K50" s="5"/>
      <c r="L50" s="3">
        <f t="shared" si="16"/>
        <v>0</v>
      </c>
      <c r="M50" s="65"/>
      <c r="N50" s="8"/>
    </row>
    <row r="51" spans="1:15" s="66" customFormat="1" ht="18.899999999999999" customHeight="1" x14ac:dyDescent="0.25">
      <c r="A51" s="4"/>
      <c r="B51" s="40"/>
      <c r="C51" s="2"/>
      <c r="D51" s="62"/>
      <c r="E51" s="62"/>
      <c r="F51" s="6"/>
      <c r="G51" s="33" t="s">
        <v>126</v>
      </c>
      <c r="H51" s="34" t="s">
        <v>12</v>
      </c>
      <c r="I51" s="35">
        <v>1</v>
      </c>
      <c r="J51" s="35">
        <f>I51*D46</f>
        <v>23</v>
      </c>
      <c r="K51" s="5"/>
      <c r="L51" s="3">
        <f t="shared" si="16"/>
        <v>0</v>
      </c>
      <c r="M51" s="65"/>
      <c r="N51" s="8"/>
    </row>
    <row r="52" spans="1:15" s="66" customFormat="1" ht="18.899999999999999" customHeight="1" x14ac:dyDescent="0.25">
      <c r="A52" s="4"/>
      <c r="B52" s="40"/>
      <c r="C52" s="2"/>
      <c r="D52" s="62"/>
      <c r="E52" s="62"/>
      <c r="F52" s="6"/>
      <c r="G52" s="33" t="s">
        <v>70</v>
      </c>
      <c r="H52" s="34" t="s">
        <v>10</v>
      </c>
      <c r="I52" s="35">
        <v>1.2</v>
      </c>
      <c r="J52" s="35">
        <f>I52*D46</f>
        <v>27.599999999999998</v>
      </c>
      <c r="K52" s="5"/>
      <c r="L52" s="3">
        <f t="shared" si="16"/>
        <v>0</v>
      </c>
      <c r="M52" s="65"/>
      <c r="N52" s="8"/>
    </row>
    <row r="53" spans="1:15" s="66" customFormat="1" ht="18.899999999999999" customHeight="1" x14ac:dyDescent="0.25">
      <c r="A53" s="4"/>
      <c r="B53" s="40"/>
      <c r="C53" s="2"/>
      <c r="D53" s="62"/>
      <c r="E53" s="62"/>
      <c r="F53" s="6"/>
      <c r="G53" s="33" t="s">
        <v>71</v>
      </c>
      <c r="H53" s="34" t="s">
        <v>11</v>
      </c>
      <c r="I53" s="35">
        <v>1.6</v>
      </c>
      <c r="J53" s="35">
        <f>I53*D46</f>
        <v>36.800000000000004</v>
      </c>
      <c r="K53" s="5"/>
      <c r="L53" s="3">
        <f t="shared" si="16"/>
        <v>0</v>
      </c>
      <c r="M53" s="65"/>
      <c r="N53" s="8"/>
    </row>
    <row r="54" spans="1:15" s="66" customFormat="1" ht="18.899999999999999" customHeight="1" x14ac:dyDescent="0.25">
      <c r="A54" s="4"/>
      <c r="B54" s="40"/>
      <c r="C54" s="2"/>
      <c r="D54" s="62"/>
      <c r="E54" s="62"/>
      <c r="F54" s="6"/>
      <c r="G54" s="33" t="s">
        <v>72</v>
      </c>
      <c r="H54" s="34" t="s">
        <v>10</v>
      </c>
      <c r="I54" s="35">
        <v>1.2</v>
      </c>
      <c r="J54" s="35">
        <f>I54*D46</f>
        <v>27.599999999999998</v>
      </c>
      <c r="K54" s="5"/>
      <c r="L54" s="3">
        <f t="shared" si="16"/>
        <v>0</v>
      </c>
      <c r="M54" s="65"/>
      <c r="N54" s="8"/>
    </row>
    <row r="55" spans="1:15" x14ac:dyDescent="0.3">
      <c r="A55" s="4"/>
      <c r="B55" s="40" t="s">
        <v>146</v>
      </c>
      <c r="C55" s="2" t="s">
        <v>9</v>
      </c>
      <c r="D55" s="77">
        <v>101</v>
      </c>
      <c r="E55" s="62"/>
      <c r="F55" s="6">
        <f>E55*D55</f>
        <v>0</v>
      </c>
      <c r="G55" s="33" t="s">
        <v>31</v>
      </c>
      <c r="H55" s="34" t="s">
        <v>13</v>
      </c>
      <c r="I55" s="35">
        <v>0.15</v>
      </c>
      <c r="J55" s="35">
        <f>I55*D55</f>
        <v>15.149999999999999</v>
      </c>
      <c r="K55" s="5"/>
      <c r="L55" s="3">
        <f t="shared" ref="L55" si="17">J55*K55</f>
        <v>0</v>
      </c>
      <c r="O55"/>
    </row>
    <row r="56" spans="1:15" x14ac:dyDescent="0.3">
      <c r="A56" s="4"/>
      <c r="B56" s="40" t="s">
        <v>147</v>
      </c>
      <c r="C56" s="2" t="s">
        <v>9</v>
      </c>
      <c r="D56" s="77">
        <f>D55</f>
        <v>101</v>
      </c>
      <c r="E56" s="62"/>
      <c r="F56" s="6">
        <f t="shared" ref="F56:F59" si="18">E56*D56</f>
        <v>0</v>
      </c>
      <c r="G56" s="37" t="s">
        <v>120</v>
      </c>
      <c r="H56" s="34" t="s">
        <v>12</v>
      </c>
      <c r="I56" s="35">
        <v>0.2</v>
      </c>
      <c r="J56" s="35">
        <f>I56*D55</f>
        <v>20.200000000000003</v>
      </c>
      <c r="K56" s="5"/>
      <c r="L56" s="3">
        <f t="shared" ref="L56:L60" si="19">J56*K56</f>
        <v>0</v>
      </c>
      <c r="O56"/>
    </row>
    <row r="57" spans="1:15" x14ac:dyDescent="0.3">
      <c r="A57" s="4"/>
      <c r="B57" s="40" t="s">
        <v>241</v>
      </c>
      <c r="C57" s="2" t="s">
        <v>9</v>
      </c>
      <c r="D57" s="77">
        <v>101</v>
      </c>
      <c r="E57" s="62"/>
      <c r="F57" s="6">
        <f>E57*D57</f>
        <v>0</v>
      </c>
      <c r="G57" s="33" t="s">
        <v>31</v>
      </c>
      <c r="H57" s="34" t="s">
        <v>13</v>
      </c>
      <c r="I57" s="35">
        <v>0.15</v>
      </c>
      <c r="J57" s="35">
        <f>I57*D57</f>
        <v>15.149999999999999</v>
      </c>
      <c r="K57" s="5"/>
      <c r="L57" s="3">
        <f>J57*K57</f>
        <v>0</v>
      </c>
      <c r="O57"/>
    </row>
    <row r="58" spans="1:15" x14ac:dyDescent="0.3">
      <c r="A58" s="4"/>
      <c r="B58" s="40" t="s">
        <v>242</v>
      </c>
      <c r="C58" s="2" t="s">
        <v>9</v>
      </c>
      <c r="D58" s="77">
        <f>D57</f>
        <v>101</v>
      </c>
      <c r="E58" s="62"/>
      <c r="F58" s="6">
        <f t="shared" ref="F58" si="20">E58*D58</f>
        <v>0</v>
      </c>
      <c r="G58" s="33" t="s">
        <v>120</v>
      </c>
      <c r="H58" s="34" t="s">
        <v>12</v>
      </c>
      <c r="I58" s="35">
        <v>1.8</v>
      </c>
      <c r="J58" s="35">
        <f>I58*D57</f>
        <v>181.8</v>
      </c>
      <c r="K58" s="5"/>
      <c r="L58" s="3">
        <f t="shared" ref="L58" si="21">J58*K58</f>
        <v>0</v>
      </c>
      <c r="O58"/>
    </row>
    <row r="59" spans="1:15" x14ac:dyDescent="0.3">
      <c r="A59" s="4"/>
      <c r="B59" s="40" t="s">
        <v>32</v>
      </c>
      <c r="C59" s="2" t="s">
        <v>9</v>
      </c>
      <c r="D59" s="77">
        <f>D55</f>
        <v>101</v>
      </c>
      <c r="E59" s="62"/>
      <c r="F59" s="6">
        <f t="shared" si="18"/>
        <v>0</v>
      </c>
      <c r="G59" s="33" t="s">
        <v>31</v>
      </c>
      <c r="H59" s="34" t="s">
        <v>13</v>
      </c>
      <c r="I59" s="35">
        <v>0.15</v>
      </c>
      <c r="J59" s="35">
        <f t="shared" ref="J59" si="22">I59*D59</f>
        <v>15.149999999999999</v>
      </c>
      <c r="K59" s="5"/>
      <c r="L59" s="3">
        <f t="shared" si="19"/>
        <v>0</v>
      </c>
      <c r="O59"/>
    </row>
    <row r="60" spans="1:15" x14ac:dyDescent="0.3">
      <c r="A60" s="4"/>
      <c r="B60" s="40" t="s">
        <v>33</v>
      </c>
      <c r="C60" s="2" t="s">
        <v>9</v>
      </c>
      <c r="D60" s="77">
        <f>D55</f>
        <v>101</v>
      </c>
      <c r="E60" s="62"/>
      <c r="F60" s="6">
        <f t="shared" ref="F60:F72" si="23">E60*D60</f>
        <v>0</v>
      </c>
      <c r="G60" s="37" t="s">
        <v>121</v>
      </c>
      <c r="H60" s="34" t="s">
        <v>13</v>
      </c>
      <c r="I60" s="35">
        <v>0.3</v>
      </c>
      <c r="J60" s="35">
        <f>I60*D60</f>
        <v>30.299999999999997</v>
      </c>
      <c r="K60" s="5"/>
      <c r="L60" s="3">
        <f t="shared" si="19"/>
        <v>0</v>
      </c>
      <c r="O60"/>
    </row>
    <row r="61" spans="1:15" x14ac:dyDescent="0.3">
      <c r="A61" s="4"/>
      <c r="B61" s="40" t="s">
        <v>137</v>
      </c>
      <c r="C61" s="2" t="s">
        <v>10</v>
      </c>
      <c r="D61" s="77">
        <v>29</v>
      </c>
      <c r="E61" s="62"/>
      <c r="F61" s="6">
        <f t="shared" ref="F61" si="24">E61*D61</f>
        <v>0</v>
      </c>
      <c r="G61" s="37" t="s">
        <v>120</v>
      </c>
      <c r="H61" s="34" t="s">
        <v>12</v>
      </c>
      <c r="I61" s="35">
        <v>0.45</v>
      </c>
      <c r="J61" s="35">
        <f>I61*D61</f>
        <v>13.05</v>
      </c>
      <c r="K61" s="5"/>
      <c r="L61" s="3">
        <f t="shared" ref="L61" si="25">J61*K61</f>
        <v>0</v>
      </c>
      <c r="O61"/>
    </row>
    <row r="62" spans="1:15" x14ac:dyDescent="0.3">
      <c r="A62" s="4"/>
      <c r="B62" s="40" t="s">
        <v>73</v>
      </c>
      <c r="C62" s="2" t="s">
        <v>10</v>
      </c>
      <c r="D62" s="77">
        <v>29</v>
      </c>
      <c r="E62" s="62"/>
      <c r="F62" s="6">
        <f t="shared" si="23"/>
        <v>0</v>
      </c>
      <c r="G62" s="37" t="s">
        <v>122</v>
      </c>
      <c r="H62" s="34" t="s">
        <v>13</v>
      </c>
      <c r="I62" s="35">
        <f>0.3*0.3</f>
        <v>0.09</v>
      </c>
      <c r="J62" s="35">
        <f>I62*D62</f>
        <v>2.61</v>
      </c>
      <c r="K62" s="5"/>
      <c r="L62" s="3">
        <f t="shared" ref="L62" si="26">J62*K62</f>
        <v>0</v>
      </c>
      <c r="O62"/>
    </row>
    <row r="63" spans="1:15" ht="24" x14ac:dyDescent="0.3">
      <c r="A63" s="4"/>
      <c r="B63" s="40" t="s">
        <v>56</v>
      </c>
      <c r="C63" s="2" t="s">
        <v>9</v>
      </c>
      <c r="D63" s="77">
        <v>8</v>
      </c>
      <c r="E63" s="62"/>
      <c r="F63" s="6">
        <f t="shared" si="23"/>
        <v>0</v>
      </c>
      <c r="G63" s="37" t="s">
        <v>278</v>
      </c>
      <c r="H63" s="34" t="s">
        <v>10</v>
      </c>
      <c r="I63" s="35"/>
      <c r="J63" s="35">
        <v>15</v>
      </c>
      <c r="K63" s="5"/>
      <c r="L63" s="3">
        <f t="shared" ref="L63:L66" si="27">K63*J63</f>
        <v>0</v>
      </c>
      <c r="O63"/>
    </row>
    <row r="64" spans="1:15" x14ac:dyDescent="0.3">
      <c r="A64" s="4"/>
      <c r="B64" s="40"/>
      <c r="C64" s="2"/>
      <c r="D64" s="62"/>
      <c r="E64" s="62"/>
      <c r="F64" s="6"/>
      <c r="G64" s="37" t="s">
        <v>57</v>
      </c>
      <c r="H64" s="34" t="s">
        <v>11</v>
      </c>
      <c r="I64" s="35"/>
      <c r="J64" s="35">
        <v>1</v>
      </c>
      <c r="K64" s="5"/>
      <c r="L64" s="3">
        <f t="shared" si="27"/>
        <v>0</v>
      </c>
      <c r="O64"/>
    </row>
    <row r="65" spans="1:15" x14ac:dyDescent="0.3">
      <c r="A65" s="4"/>
      <c r="B65" s="40"/>
      <c r="C65" s="2"/>
      <c r="D65" s="62"/>
      <c r="E65" s="62"/>
      <c r="F65" s="6"/>
      <c r="G65" s="37" t="s">
        <v>60</v>
      </c>
      <c r="H65" s="34" t="s">
        <v>9</v>
      </c>
      <c r="I65" s="35"/>
      <c r="J65" s="35">
        <v>8</v>
      </c>
      <c r="K65" s="5"/>
      <c r="L65" s="3">
        <f t="shared" si="27"/>
        <v>0</v>
      </c>
      <c r="O65"/>
    </row>
    <row r="66" spans="1:15" ht="24" x14ac:dyDescent="0.3">
      <c r="A66" s="4"/>
      <c r="B66" s="40" t="s">
        <v>236</v>
      </c>
      <c r="C66" s="2" t="s">
        <v>9</v>
      </c>
      <c r="D66" s="77">
        <v>17.45</v>
      </c>
      <c r="E66" s="62"/>
      <c r="F66" s="6">
        <f t="shared" ref="F66:F67" si="28">D66*E66</f>
        <v>0</v>
      </c>
      <c r="G66" s="37" t="s">
        <v>237</v>
      </c>
      <c r="H66" s="34" t="s">
        <v>9</v>
      </c>
      <c r="I66" s="35"/>
      <c r="J66" s="35">
        <v>17.45</v>
      </c>
      <c r="K66" s="5"/>
      <c r="L66" s="3">
        <f t="shared" si="27"/>
        <v>0</v>
      </c>
      <c r="O66"/>
    </row>
    <row r="67" spans="1:15" x14ac:dyDescent="0.3">
      <c r="A67" s="4"/>
      <c r="B67" s="1" t="s">
        <v>58</v>
      </c>
      <c r="C67" s="2" t="s">
        <v>11</v>
      </c>
      <c r="D67" s="78">
        <v>1</v>
      </c>
      <c r="E67" s="6"/>
      <c r="F67" s="6">
        <f t="shared" si="28"/>
        <v>0</v>
      </c>
      <c r="G67" s="33" t="s">
        <v>59</v>
      </c>
      <c r="H67" s="34" t="s">
        <v>11</v>
      </c>
      <c r="I67" s="35">
        <v>1</v>
      </c>
      <c r="J67" s="3">
        <v>1</v>
      </c>
      <c r="K67" s="5"/>
      <c r="L67" s="3">
        <f>K67*J67</f>
        <v>0</v>
      </c>
    </row>
    <row r="68" spans="1:15" x14ac:dyDescent="0.3">
      <c r="A68" s="4"/>
      <c r="B68" s="40" t="s">
        <v>138</v>
      </c>
      <c r="C68" s="2" t="s">
        <v>11</v>
      </c>
      <c r="D68" s="77">
        <v>3</v>
      </c>
      <c r="E68" s="62"/>
      <c r="F68" s="6">
        <f t="shared" si="23"/>
        <v>0</v>
      </c>
      <c r="G68" s="37" t="s">
        <v>139</v>
      </c>
      <c r="H68" s="34" t="s">
        <v>11</v>
      </c>
      <c r="I68" s="35"/>
      <c r="J68" s="35">
        <v>3</v>
      </c>
      <c r="K68" s="5"/>
      <c r="L68" s="3">
        <f>K68*J68</f>
        <v>0</v>
      </c>
      <c r="O68"/>
    </row>
    <row r="69" spans="1:15" x14ac:dyDescent="0.3">
      <c r="A69" s="4"/>
      <c r="B69" s="40" t="s">
        <v>123</v>
      </c>
      <c r="C69" s="2" t="s">
        <v>10</v>
      </c>
      <c r="D69" s="77">
        <v>30</v>
      </c>
      <c r="E69" s="62"/>
      <c r="F69" s="6">
        <f t="shared" si="23"/>
        <v>0</v>
      </c>
      <c r="G69" s="37" t="s">
        <v>124</v>
      </c>
      <c r="H69" s="34" t="s">
        <v>37</v>
      </c>
      <c r="I69" s="35">
        <v>1</v>
      </c>
      <c r="J69" s="35">
        <v>30</v>
      </c>
      <c r="K69" s="5"/>
      <c r="L69" s="3">
        <f>K69*J69</f>
        <v>0</v>
      </c>
      <c r="O69"/>
    </row>
    <row r="70" spans="1:15" x14ac:dyDescent="0.3">
      <c r="A70" s="4"/>
      <c r="B70" s="1" t="s">
        <v>142</v>
      </c>
      <c r="C70" s="2" t="s">
        <v>9</v>
      </c>
      <c r="D70" s="78">
        <v>12</v>
      </c>
      <c r="E70" s="6"/>
      <c r="F70" s="6">
        <f t="shared" si="23"/>
        <v>0</v>
      </c>
      <c r="G70" s="33" t="s">
        <v>143</v>
      </c>
      <c r="H70" s="34" t="s">
        <v>12</v>
      </c>
      <c r="I70" s="35">
        <v>3</v>
      </c>
      <c r="J70" s="3">
        <f>I70*D70</f>
        <v>36</v>
      </c>
      <c r="K70" s="5"/>
      <c r="L70" s="3">
        <f t="shared" ref="L70" si="29">J70*K70</f>
        <v>0</v>
      </c>
    </row>
    <row r="71" spans="1:15" x14ac:dyDescent="0.3">
      <c r="A71" s="4"/>
      <c r="B71" s="1" t="s">
        <v>65</v>
      </c>
      <c r="C71" s="2" t="s">
        <v>9</v>
      </c>
      <c r="D71" s="78">
        <v>12</v>
      </c>
      <c r="E71" s="6"/>
      <c r="F71" s="6">
        <f t="shared" si="23"/>
        <v>0</v>
      </c>
      <c r="G71" s="33" t="s">
        <v>30</v>
      </c>
      <c r="H71" s="34" t="s">
        <v>12</v>
      </c>
      <c r="I71" s="35">
        <v>0.25</v>
      </c>
      <c r="J71" s="3">
        <f>I71*D71</f>
        <v>3</v>
      </c>
      <c r="K71" s="5"/>
      <c r="L71" s="3">
        <f t="shared" ref="L71:L75" si="30">J71*K71</f>
        <v>0</v>
      </c>
    </row>
    <row r="72" spans="1:15" s="8" customFormat="1" ht="15" customHeight="1" x14ac:dyDescent="0.25">
      <c r="A72" s="4"/>
      <c r="B72" s="1" t="s">
        <v>74</v>
      </c>
      <c r="C72" s="2" t="s">
        <v>9</v>
      </c>
      <c r="D72" s="78">
        <f>D71</f>
        <v>12</v>
      </c>
      <c r="E72" s="6"/>
      <c r="F72" s="6">
        <f t="shared" si="23"/>
        <v>0</v>
      </c>
      <c r="G72" s="36" t="s">
        <v>144</v>
      </c>
      <c r="H72" s="34" t="s">
        <v>9</v>
      </c>
      <c r="I72" s="35">
        <v>1.1000000000000001</v>
      </c>
      <c r="J72" s="3">
        <f>I72*D72</f>
        <v>13.200000000000001</v>
      </c>
      <c r="K72" s="3"/>
      <c r="L72" s="3">
        <f t="shared" si="30"/>
        <v>0</v>
      </c>
      <c r="M72" s="65"/>
    </row>
    <row r="73" spans="1:15" s="8" customFormat="1" x14ac:dyDescent="0.25">
      <c r="A73" s="4"/>
      <c r="B73" s="1"/>
      <c r="C73" s="2"/>
      <c r="D73" s="6"/>
      <c r="E73" s="6"/>
      <c r="F73" s="6"/>
      <c r="G73" s="36" t="s">
        <v>64</v>
      </c>
      <c r="H73" s="34" t="s">
        <v>12</v>
      </c>
      <c r="I73" s="35">
        <v>7</v>
      </c>
      <c r="J73" s="3">
        <f>D72*I73</f>
        <v>84</v>
      </c>
      <c r="K73" s="3"/>
      <c r="L73" s="3">
        <f t="shared" si="30"/>
        <v>0</v>
      </c>
      <c r="M73" s="65"/>
    </row>
    <row r="74" spans="1:15" s="8" customFormat="1" ht="15" customHeight="1" x14ac:dyDescent="0.25">
      <c r="A74" s="4"/>
      <c r="B74" s="1" t="s">
        <v>62</v>
      </c>
      <c r="C74" s="2" t="s">
        <v>9</v>
      </c>
      <c r="D74" s="78">
        <f>D71</f>
        <v>12</v>
      </c>
      <c r="E74" s="6"/>
      <c r="F74" s="6">
        <f t="shared" ref="F74:F75" si="31">E74*D74</f>
        <v>0</v>
      </c>
      <c r="G74" s="36" t="s">
        <v>63</v>
      </c>
      <c r="H74" s="34" t="s">
        <v>12</v>
      </c>
      <c r="I74" s="35">
        <v>0.3</v>
      </c>
      <c r="J74" s="3">
        <f>D74*I74</f>
        <v>3.5999999999999996</v>
      </c>
      <c r="K74" s="3"/>
      <c r="L74" s="3">
        <f t="shared" si="30"/>
        <v>0</v>
      </c>
      <c r="M74" s="65"/>
    </row>
    <row r="75" spans="1:15" x14ac:dyDescent="0.3">
      <c r="A75" s="4"/>
      <c r="B75" s="40" t="s">
        <v>234</v>
      </c>
      <c r="C75" s="2" t="s">
        <v>9</v>
      </c>
      <c r="D75" s="77">
        <v>11</v>
      </c>
      <c r="E75" s="62"/>
      <c r="F75" s="6">
        <f t="shared" si="31"/>
        <v>0</v>
      </c>
      <c r="G75" s="37" t="s">
        <v>235</v>
      </c>
      <c r="H75" s="34" t="s">
        <v>9</v>
      </c>
      <c r="I75" s="35">
        <v>1.1000000000000001</v>
      </c>
      <c r="J75" s="35">
        <f>I75*D75</f>
        <v>12.100000000000001</v>
      </c>
      <c r="K75" s="5"/>
      <c r="L75" s="3">
        <f t="shared" si="30"/>
        <v>0</v>
      </c>
      <c r="O75"/>
    </row>
    <row r="76" spans="1:15" x14ac:dyDescent="0.3">
      <c r="A76" s="4"/>
      <c r="B76" s="40"/>
      <c r="C76" s="2"/>
      <c r="D76" s="77"/>
      <c r="E76" s="62"/>
      <c r="F76" s="6"/>
      <c r="G76" s="36" t="s">
        <v>64</v>
      </c>
      <c r="H76" s="34" t="s">
        <v>12</v>
      </c>
      <c r="I76" s="35">
        <v>7</v>
      </c>
      <c r="J76" s="3">
        <f>D75*I76</f>
        <v>77</v>
      </c>
      <c r="K76" s="3"/>
      <c r="L76" s="3">
        <f t="shared" ref="L76" si="32">J76*K76</f>
        <v>0</v>
      </c>
      <c r="O76"/>
    </row>
    <row r="77" spans="1:15" x14ac:dyDescent="0.3">
      <c r="A77" s="102" t="s">
        <v>46</v>
      </c>
      <c r="B77" s="102"/>
      <c r="C77" s="102"/>
      <c r="D77" s="102"/>
      <c r="E77" s="102"/>
      <c r="F77" s="54">
        <f>SUM(F37:F76)</f>
        <v>0</v>
      </c>
      <c r="G77" s="103" t="s">
        <v>47</v>
      </c>
      <c r="H77" s="103"/>
      <c r="I77" s="103"/>
      <c r="J77" s="103"/>
      <c r="K77" s="103"/>
      <c r="L77" s="55">
        <f>SUM(L37:L76)</f>
        <v>0</v>
      </c>
      <c r="O77"/>
    </row>
    <row r="78" spans="1:15" ht="21" x14ac:dyDescent="0.4">
      <c r="A78" s="89" t="s">
        <v>38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1"/>
      <c r="O78"/>
    </row>
    <row r="79" spans="1:15" x14ac:dyDescent="0.3">
      <c r="A79" s="4"/>
      <c r="B79" s="40" t="s">
        <v>81</v>
      </c>
      <c r="C79" s="2" t="s">
        <v>9</v>
      </c>
      <c r="D79" s="77">
        <f>50*1.2*0.6</f>
        <v>36</v>
      </c>
      <c r="E79" s="62"/>
      <c r="F79" s="6">
        <f>E79*D79</f>
        <v>0</v>
      </c>
      <c r="G79" s="33" t="s">
        <v>223</v>
      </c>
      <c r="H79" s="34" t="s">
        <v>11</v>
      </c>
      <c r="I79" s="35"/>
      <c r="J79" s="35">
        <v>12</v>
      </c>
      <c r="K79" s="5"/>
      <c r="L79" s="3">
        <f>K79*J79</f>
        <v>0</v>
      </c>
      <c r="O79"/>
    </row>
    <row r="80" spans="1:15" x14ac:dyDescent="0.3">
      <c r="A80" s="4"/>
      <c r="B80" s="40"/>
      <c r="C80" s="2"/>
      <c r="D80" s="62"/>
      <c r="E80" s="62"/>
      <c r="F80" s="6"/>
      <c r="G80" s="33" t="s">
        <v>224</v>
      </c>
      <c r="H80" s="34" t="s">
        <v>11</v>
      </c>
      <c r="I80" s="35"/>
      <c r="J80" s="35">
        <v>40</v>
      </c>
      <c r="K80" s="5"/>
      <c r="L80" s="3">
        <f t="shared" ref="L80:L93" si="33">K80*J80</f>
        <v>0</v>
      </c>
      <c r="O80"/>
    </row>
    <row r="81" spans="1:15" x14ac:dyDescent="0.3">
      <c r="A81" s="4"/>
      <c r="B81" s="40"/>
      <c r="C81" s="2"/>
      <c r="D81" s="62"/>
      <c r="E81" s="62"/>
      <c r="F81" s="6"/>
      <c r="G81" s="33" t="s">
        <v>78</v>
      </c>
      <c r="H81" s="34" t="s">
        <v>11</v>
      </c>
      <c r="I81" s="35"/>
      <c r="J81" s="35">
        <v>20</v>
      </c>
      <c r="K81" s="5"/>
      <c r="L81" s="3">
        <f t="shared" si="33"/>
        <v>0</v>
      </c>
      <c r="O81"/>
    </row>
    <row r="82" spans="1:15" x14ac:dyDescent="0.3">
      <c r="A82" s="4"/>
      <c r="B82" s="40"/>
      <c r="C82" s="2"/>
      <c r="D82" s="62"/>
      <c r="E82" s="62"/>
      <c r="F82" s="6"/>
      <c r="G82" s="37" t="s">
        <v>79</v>
      </c>
      <c r="H82" s="34" t="s">
        <v>11</v>
      </c>
      <c r="I82" s="35"/>
      <c r="J82" s="35">
        <v>20</v>
      </c>
      <c r="K82" s="5"/>
      <c r="L82" s="3">
        <f t="shared" si="33"/>
        <v>0</v>
      </c>
      <c r="O82"/>
    </row>
    <row r="83" spans="1:15" x14ac:dyDescent="0.3">
      <c r="A83" s="4"/>
      <c r="B83" s="40"/>
      <c r="C83" s="2"/>
      <c r="D83" s="62"/>
      <c r="E83" s="62"/>
      <c r="F83" s="6"/>
      <c r="G83" s="37" t="s">
        <v>80</v>
      </c>
      <c r="H83" s="34" t="s">
        <v>11</v>
      </c>
      <c r="I83" s="35"/>
      <c r="J83" s="35">
        <v>20</v>
      </c>
      <c r="K83" s="5"/>
      <c r="L83" s="3">
        <f t="shared" si="33"/>
        <v>0</v>
      </c>
      <c r="O83"/>
    </row>
    <row r="84" spans="1:15" ht="24" x14ac:dyDescent="0.3">
      <c r="A84" s="4"/>
      <c r="B84" s="40"/>
      <c r="C84" s="2"/>
      <c r="D84" s="62"/>
      <c r="E84" s="62"/>
      <c r="F84" s="6"/>
      <c r="G84" s="37" t="s">
        <v>225</v>
      </c>
      <c r="H84" s="34" t="s">
        <v>11</v>
      </c>
      <c r="I84" s="35"/>
      <c r="J84" s="35">
        <v>12</v>
      </c>
      <c r="K84" s="5"/>
      <c r="L84" s="3">
        <f t="shared" si="33"/>
        <v>0</v>
      </c>
      <c r="O84"/>
    </row>
    <row r="85" spans="1:15" ht="23.7" customHeight="1" x14ac:dyDescent="0.3">
      <c r="A85" s="4"/>
      <c r="B85" s="40"/>
      <c r="C85" s="2"/>
      <c r="D85" s="62"/>
      <c r="E85" s="62"/>
      <c r="F85" s="6"/>
      <c r="G85" s="37" t="s">
        <v>226</v>
      </c>
      <c r="H85" s="34" t="s">
        <v>11</v>
      </c>
      <c r="I85" s="35"/>
      <c r="J85" s="35">
        <v>16</v>
      </c>
      <c r="K85" s="5"/>
      <c r="L85" s="3">
        <f t="shared" si="33"/>
        <v>0</v>
      </c>
      <c r="O85"/>
    </row>
    <row r="86" spans="1:15" ht="23.7" customHeight="1" x14ac:dyDescent="0.3">
      <c r="A86" s="4"/>
      <c r="B86" s="40"/>
      <c r="C86" s="2"/>
      <c r="D86" s="62"/>
      <c r="E86" s="62"/>
      <c r="F86" s="6"/>
      <c r="G86" s="37" t="s">
        <v>227</v>
      </c>
      <c r="H86" s="34" t="s">
        <v>11</v>
      </c>
      <c r="I86" s="35"/>
      <c r="J86" s="35">
        <v>50</v>
      </c>
      <c r="K86" s="5"/>
      <c r="L86" s="3">
        <f t="shared" si="33"/>
        <v>0</v>
      </c>
      <c r="O86"/>
    </row>
    <row r="87" spans="1:15" ht="14.7" customHeight="1" x14ac:dyDescent="0.3">
      <c r="A87" s="4"/>
      <c r="B87" s="40"/>
      <c r="C87" s="2"/>
      <c r="D87" s="62"/>
      <c r="E87" s="62"/>
      <c r="F87" s="6"/>
      <c r="G87" s="37"/>
      <c r="H87" s="34"/>
      <c r="I87" s="35"/>
      <c r="J87" s="35"/>
      <c r="K87" s="5"/>
      <c r="L87" s="3"/>
      <c r="O87"/>
    </row>
    <row r="88" spans="1:15" ht="14.7" customHeight="1" x14ac:dyDescent="0.3">
      <c r="A88" s="4"/>
      <c r="B88" s="40"/>
      <c r="C88" s="2"/>
      <c r="D88" s="62"/>
      <c r="E88" s="62"/>
      <c r="F88" s="6"/>
      <c r="G88" s="37" t="s">
        <v>228</v>
      </c>
      <c r="H88" s="34" t="s">
        <v>11</v>
      </c>
      <c r="I88" s="35"/>
      <c r="J88" s="35">
        <v>1</v>
      </c>
      <c r="K88" s="5"/>
      <c r="L88" s="3">
        <f t="shared" si="33"/>
        <v>0</v>
      </c>
      <c r="O88"/>
    </row>
    <row r="89" spans="1:15" ht="14.7" customHeight="1" x14ac:dyDescent="0.3">
      <c r="A89" s="4"/>
      <c r="B89" s="40"/>
      <c r="C89" s="2"/>
      <c r="D89" s="62"/>
      <c r="E89" s="62"/>
      <c r="F89" s="6"/>
      <c r="G89" s="37" t="s">
        <v>229</v>
      </c>
      <c r="H89" s="34" t="s">
        <v>11</v>
      </c>
      <c r="I89" s="35"/>
      <c r="J89" s="35">
        <v>12</v>
      </c>
      <c r="K89" s="5"/>
      <c r="L89" s="3">
        <f t="shared" si="33"/>
        <v>0</v>
      </c>
      <c r="O89"/>
    </row>
    <row r="90" spans="1:15" ht="14.7" customHeight="1" x14ac:dyDescent="0.3">
      <c r="A90" s="4"/>
      <c r="B90" s="40"/>
      <c r="C90" s="2"/>
      <c r="D90" s="62"/>
      <c r="E90" s="62"/>
      <c r="F90" s="6"/>
      <c r="G90" s="37" t="s">
        <v>230</v>
      </c>
      <c r="H90" s="34" t="s">
        <v>11</v>
      </c>
      <c r="I90" s="35"/>
      <c r="J90" s="35">
        <v>8</v>
      </c>
      <c r="K90" s="5"/>
      <c r="L90" s="3">
        <f t="shared" si="33"/>
        <v>0</v>
      </c>
      <c r="O90"/>
    </row>
    <row r="91" spans="1:15" ht="14.7" customHeight="1" x14ac:dyDescent="0.3">
      <c r="A91" s="4"/>
      <c r="B91" s="40"/>
      <c r="C91" s="2"/>
      <c r="D91" s="62"/>
      <c r="E91" s="62"/>
      <c r="F91" s="6"/>
      <c r="G91" s="37" t="s">
        <v>231</v>
      </c>
      <c r="H91" s="34" t="s">
        <v>11</v>
      </c>
      <c r="I91" s="35"/>
      <c r="J91" s="35">
        <v>4</v>
      </c>
      <c r="K91" s="5"/>
      <c r="L91" s="3">
        <f t="shared" si="33"/>
        <v>0</v>
      </c>
      <c r="O91"/>
    </row>
    <row r="92" spans="1:15" ht="14.7" customHeight="1" x14ac:dyDescent="0.3">
      <c r="A92" s="4"/>
      <c r="B92" s="40"/>
      <c r="C92" s="2"/>
      <c r="D92" s="62"/>
      <c r="E92" s="62"/>
      <c r="F92" s="6"/>
      <c r="G92" s="37" t="s">
        <v>232</v>
      </c>
      <c r="H92" s="34" t="s">
        <v>11</v>
      </c>
      <c r="I92" s="35"/>
      <c r="J92" s="35">
        <v>14</v>
      </c>
      <c r="K92" s="5"/>
      <c r="L92" s="3">
        <f t="shared" si="33"/>
        <v>0</v>
      </c>
      <c r="O92"/>
    </row>
    <row r="93" spans="1:15" ht="14.7" customHeight="1" x14ac:dyDescent="0.3">
      <c r="A93" s="4"/>
      <c r="B93" s="40"/>
      <c r="C93" s="2"/>
      <c r="D93" s="62"/>
      <c r="E93" s="62"/>
      <c r="F93" s="6"/>
      <c r="G93" s="37" t="s">
        <v>233</v>
      </c>
      <c r="H93" s="34" t="s">
        <v>11</v>
      </c>
      <c r="I93" s="35"/>
      <c r="J93" s="35">
        <v>38</v>
      </c>
      <c r="K93" s="5"/>
      <c r="L93" s="3">
        <f t="shared" si="33"/>
        <v>0</v>
      </c>
      <c r="O93"/>
    </row>
    <row r="94" spans="1:15" ht="14.7" customHeight="1" x14ac:dyDescent="0.3">
      <c r="A94" s="4"/>
      <c r="B94" s="40"/>
      <c r="C94" s="2"/>
      <c r="D94" s="62"/>
      <c r="E94" s="62"/>
      <c r="F94" s="6"/>
      <c r="G94" s="37"/>
      <c r="H94" s="34"/>
      <c r="I94" s="35"/>
      <c r="J94" s="35"/>
      <c r="K94" s="5"/>
      <c r="L94" s="3"/>
      <c r="O94"/>
    </row>
    <row r="95" spans="1:15" ht="14.7" customHeight="1" x14ac:dyDescent="0.3">
      <c r="A95" s="4"/>
      <c r="B95" s="40"/>
      <c r="C95" s="2"/>
      <c r="D95" s="62"/>
      <c r="E95" s="62"/>
      <c r="F95" s="6"/>
      <c r="G95" s="33"/>
      <c r="H95" s="34"/>
      <c r="I95" s="35"/>
      <c r="J95" s="35"/>
      <c r="K95" s="5"/>
      <c r="L95" s="3"/>
      <c r="O95"/>
    </row>
    <row r="96" spans="1:15" ht="14.7" customHeight="1" x14ac:dyDescent="0.3">
      <c r="A96" s="4"/>
      <c r="B96" s="40"/>
      <c r="C96" s="2"/>
      <c r="D96" s="62"/>
      <c r="E96" s="62"/>
      <c r="F96" s="6"/>
      <c r="G96" s="33"/>
      <c r="H96" s="34"/>
      <c r="I96" s="35"/>
      <c r="J96" s="35"/>
      <c r="K96" s="5"/>
      <c r="L96" s="3"/>
      <c r="O96"/>
    </row>
    <row r="97" spans="1:15" ht="14.7" customHeight="1" x14ac:dyDescent="0.3">
      <c r="A97" s="4"/>
      <c r="B97" s="40"/>
      <c r="C97" s="2"/>
      <c r="D97" s="62"/>
      <c r="E97" s="62"/>
      <c r="F97" s="6"/>
      <c r="G97" s="33"/>
      <c r="H97" s="34"/>
      <c r="I97" s="35"/>
      <c r="J97" s="35"/>
      <c r="K97" s="5"/>
      <c r="L97" s="3"/>
      <c r="O97"/>
    </row>
    <row r="98" spans="1:15" ht="14.7" customHeight="1" x14ac:dyDescent="0.3">
      <c r="A98" s="4"/>
      <c r="B98" s="40"/>
      <c r="C98" s="2"/>
      <c r="D98" s="62"/>
      <c r="E98" s="62"/>
      <c r="F98" s="6"/>
      <c r="G98" s="33"/>
      <c r="H98" s="34"/>
      <c r="I98" s="35"/>
      <c r="J98" s="35"/>
      <c r="K98" s="5"/>
      <c r="L98" s="3"/>
      <c r="O98"/>
    </row>
    <row r="99" spans="1:15" x14ac:dyDescent="0.3">
      <c r="A99" s="4"/>
      <c r="B99" s="40" t="s">
        <v>238</v>
      </c>
      <c r="C99" s="2" t="s">
        <v>9</v>
      </c>
      <c r="D99" s="77">
        <v>34.299999999999997</v>
      </c>
      <c r="E99" s="62"/>
      <c r="F99" s="6">
        <f>E99*D99</f>
        <v>0</v>
      </c>
      <c r="G99" s="33" t="s">
        <v>125</v>
      </c>
      <c r="H99" s="34" t="s">
        <v>9</v>
      </c>
      <c r="I99" s="35">
        <v>1.1000000000000001</v>
      </c>
      <c r="J99" s="35">
        <f>I99*D99</f>
        <v>37.729999999999997</v>
      </c>
      <c r="K99" s="5"/>
      <c r="L99" s="3">
        <f>K99*J99</f>
        <v>0</v>
      </c>
      <c r="O99"/>
    </row>
    <row r="100" spans="1:15" x14ac:dyDescent="0.3">
      <c r="A100" s="4"/>
      <c r="B100" s="40"/>
      <c r="C100" s="2"/>
      <c r="D100" s="77"/>
      <c r="E100" s="62"/>
      <c r="F100" s="6"/>
      <c r="G100" s="33" t="s">
        <v>239</v>
      </c>
      <c r="H100" s="34" t="s">
        <v>10</v>
      </c>
      <c r="I100" s="35">
        <v>3</v>
      </c>
      <c r="J100" s="35">
        <f>I100*D99</f>
        <v>102.89999999999999</v>
      </c>
      <c r="K100" s="5"/>
      <c r="L100" s="3">
        <f t="shared" ref="L100:L106" si="34">K100*J100</f>
        <v>0</v>
      </c>
      <c r="O100"/>
    </row>
    <row r="101" spans="1:15" x14ac:dyDescent="0.3">
      <c r="A101" s="4"/>
      <c r="B101" s="40"/>
      <c r="C101" s="2"/>
      <c r="D101" s="77"/>
      <c r="E101" s="62"/>
      <c r="F101" s="6"/>
      <c r="G101" s="33" t="s">
        <v>240</v>
      </c>
      <c r="H101" s="34" t="s">
        <v>10</v>
      </c>
      <c r="I101" s="35">
        <v>1</v>
      </c>
      <c r="J101" s="35">
        <f>I101*D99</f>
        <v>34.299999999999997</v>
      </c>
      <c r="K101" s="5"/>
      <c r="L101" s="3">
        <f t="shared" si="34"/>
        <v>0</v>
      </c>
      <c r="O101"/>
    </row>
    <row r="102" spans="1:15" x14ac:dyDescent="0.3">
      <c r="A102" s="4"/>
      <c r="B102" s="40"/>
      <c r="C102" s="2"/>
      <c r="D102" s="77"/>
      <c r="E102" s="62"/>
      <c r="F102" s="6"/>
      <c r="G102" s="33" t="s">
        <v>68</v>
      </c>
      <c r="H102" s="34" t="s">
        <v>11</v>
      </c>
      <c r="I102" s="35">
        <v>13</v>
      </c>
      <c r="J102" s="35">
        <f>I102*D99</f>
        <v>445.9</v>
      </c>
      <c r="K102" s="5"/>
      <c r="L102" s="3">
        <f t="shared" si="34"/>
        <v>0</v>
      </c>
      <c r="O102"/>
    </row>
    <row r="103" spans="1:15" x14ac:dyDescent="0.3">
      <c r="A103" s="4"/>
      <c r="B103" s="40"/>
      <c r="C103" s="2"/>
      <c r="D103" s="77"/>
      <c r="E103" s="62"/>
      <c r="F103" s="6"/>
      <c r="G103" s="33" t="s">
        <v>126</v>
      </c>
      <c r="H103" s="34" t="s">
        <v>12</v>
      </c>
      <c r="I103" s="35">
        <v>1</v>
      </c>
      <c r="J103" s="35">
        <f>I103*D99</f>
        <v>34.299999999999997</v>
      </c>
      <c r="K103" s="5"/>
      <c r="L103" s="3">
        <f t="shared" si="34"/>
        <v>0</v>
      </c>
      <c r="O103"/>
    </row>
    <row r="104" spans="1:15" x14ac:dyDescent="0.3">
      <c r="A104" s="4"/>
      <c r="B104" s="40"/>
      <c r="C104" s="2"/>
      <c r="D104" s="77"/>
      <c r="E104" s="62"/>
      <c r="F104" s="6"/>
      <c r="G104" s="33" t="s">
        <v>70</v>
      </c>
      <c r="H104" s="34" t="s">
        <v>10</v>
      </c>
      <c r="I104" s="35">
        <v>1.2</v>
      </c>
      <c r="J104" s="35">
        <f>I104*D99</f>
        <v>41.16</v>
      </c>
      <c r="K104" s="5"/>
      <c r="L104" s="3">
        <f t="shared" si="34"/>
        <v>0</v>
      </c>
      <c r="O104"/>
    </row>
    <row r="105" spans="1:15" x14ac:dyDescent="0.3">
      <c r="A105" s="4"/>
      <c r="B105" s="40"/>
      <c r="C105" s="2"/>
      <c r="D105" s="77"/>
      <c r="E105" s="62"/>
      <c r="F105" s="6"/>
      <c r="G105" s="33" t="s">
        <v>71</v>
      </c>
      <c r="H105" s="34" t="s">
        <v>11</v>
      </c>
      <c r="I105" s="35">
        <v>1.6</v>
      </c>
      <c r="J105" s="35">
        <f>I105*D99</f>
        <v>54.879999999999995</v>
      </c>
      <c r="K105" s="5"/>
      <c r="L105" s="3">
        <f t="shared" si="34"/>
        <v>0</v>
      </c>
      <c r="O105"/>
    </row>
    <row r="106" spans="1:15" x14ac:dyDescent="0.3">
      <c r="A106" s="4"/>
      <c r="B106" s="40"/>
      <c r="C106" s="2"/>
      <c r="D106" s="77"/>
      <c r="E106" s="62"/>
      <c r="F106" s="6"/>
      <c r="G106" s="33" t="s">
        <v>72</v>
      </c>
      <c r="H106" s="34" t="s">
        <v>10</v>
      </c>
      <c r="I106" s="35">
        <v>3</v>
      </c>
      <c r="J106" s="35">
        <f>I106*D99</f>
        <v>102.89999999999999</v>
      </c>
      <c r="K106" s="5"/>
      <c r="L106" s="3">
        <f t="shared" si="34"/>
        <v>0</v>
      </c>
      <c r="O106"/>
    </row>
    <row r="107" spans="1:15" x14ac:dyDescent="0.3">
      <c r="A107" s="4"/>
      <c r="B107" s="40" t="s">
        <v>243</v>
      </c>
      <c r="C107" s="2" t="s">
        <v>9</v>
      </c>
      <c r="D107" s="77">
        <v>34.299999999999997</v>
      </c>
      <c r="E107" s="62"/>
      <c r="F107" s="6">
        <f>E107*D107</f>
        <v>0</v>
      </c>
      <c r="G107" s="33" t="s">
        <v>31</v>
      </c>
      <c r="H107" s="34" t="s">
        <v>13</v>
      </c>
      <c r="I107" s="35">
        <v>0.15</v>
      </c>
      <c r="J107" s="35">
        <f>I107*D107</f>
        <v>5.1449999999999996</v>
      </c>
      <c r="K107" s="5"/>
      <c r="L107" s="3">
        <f>J107*K107</f>
        <v>0</v>
      </c>
      <c r="O107"/>
    </row>
    <row r="108" spans="1:15" x14ac:dyDescent="0.3">
      <c r="A108" s="4"/>
      <c r="B108" s="40" t="s">
        <v>244</v>
      </c>
      <c r="C108" s="2" t="s">
        <v>9</v>
      </c>
      <c r="D108" s="77">
        <v>34.299999999999997</v>
      </c>
      <c r="E108" s="62"/>
      <c r="F108" s="6">
        <f t="shared" ref="F108:F110" si="35">E108*D108</f>
        <v>0</v>
      </c>
      <c r="G108" s="33" t="s">
        <v>120</v>
      </c>
      <c r="H108" s="34" t="s">
        <v>12</v>
      </c>
      <c r="I108" s="35">
        <v>1.8</v>
      </c>
      <c r="J108" s="35">
        <f>I108*D107</f>
        <v>61.739999999999995</v>
      </c>
      <c r="K108" s="5"/>
      <c r="L108" s="3">
        <f t="shared" ref="L108:L110" si="36">J108*K108</f>
        <v>0</v>
      </c>
      <c r="O108"/>
    </row>
    <row r="109" spans="1:15" x14ac:dyDescent="0.3">
      <c r="A109" s="4"/>
      <c r="B109" s="40" t="s">
        <v>245</v>
      </c>
      <c r="C109" s="2" t="s">
        <v>9</v>
      </c>
      <c r="D109" s="77">
        <v>47.8</v>
      </c>
      <c r="E109" s="62"/>
      <c r="F109" s="6">
        <f t="shared" si="35"/>
        <v>0</v>
      </c>
      <c r="G109" s="33" t="s">
        <v>31</v>
      </c>
      <c r="H109" s="34" t="s">
        <v>13</v>
      </c>
      <c r="I109" s="35">
        <v>0.15</v>
      </c>
      <c r="J109" s="35">
        <f t="shared" ref="J109" si="37">I109*D109</f>
        <v>7.169999999999999</v>
      </c>
      <c r="K109" s="5"/>
      <c r="L109" s="3">
        <f t="shared" si="36"/>
        <v>0</v>
      </c>
      <c r="O109"/>
    </row>
    <row r="110" spans="1:15" x14ac:dyDescent="0.3">
      <c r="A110" s="4"/>
      <c r="B110" s="40" t="s">
        <v>246</v>
      </c>
      <c r="C110" s="2" t="s">
        <v>9</v>
      </c>
      <c r="D110" s="77">
        <f>D109</f>
        <v>47.8</v>
      </c>
      <c r="E110" s="62"/>
      <c r="F110" s="6">
        <f t="shared" si="35"/>
        <v>0</v>
      </c>
      <c r="G110" s="37" t="s">
        <v>121</v>
      </c>
      <c r="H110" s="34" t="s">
        <v>13</v>
      </c>
      <c r="I110" s="35">
        <v>0.3</v>
      </c>
      <c r="J110" s="35">
        <f>I110*D110</f>
        <v>14.339999999999998</v>
      </c>
      <c r="K110" s="5"/>
      <c r="L110" s="3">
        <f t="shared" si="36"/>
        <v>0</v>
      </c>
      <c r="O110"/>
    </row>
    <row r="111" spans="1:15" x14ac:dyDescent="0.3">
      <c r="A111" s="4"/>
      <c r="B111" s="40"/>
      <c r="C111" s="2"/>
      <c r="D111" s="77"/>
      <c r="E111" s="62"/>
      <c r="F111" s="6"/>
      <c r="G111" s="33"/>
      <c r="H111" s="34"/>
      <c r="I111" s="35"/>
      <c r="J111" s="35"/>
      <c r="K111" s="5"/>
      <c r="L111" s="3"/>
      <c r="O111"/>
    </row>
    <row r="112" spans="1:15" x14ac:dyDescent="0.3">
      <c r="A112" s="4"/>
      <c r="B112" s="40" t="s">
        <v>247</v>
      </c>
      <c r="C112" s="2" t="s">
        <v>10</v>
      </c>
      <c r="D112" s="77">
        <v>13</v>
      </c>
      <c r="E112" s="62"/>
      <c r="F112" s="6">
        <f>E112*D112</f>
        <v>0</v>
      </c>
      <c r="G112" s="33" t="s">
        <v>248</v>
      </c>
      <c r="H112" s="34" t="s">
        <v>10</v>
      </c>
      <c r="I112" s="35">
        <v>1.2</v>
      </c>
      <c r="J112" s="35">
        <f>I112*D112</f>
        <v>15.6</v>
      </c>
      <c r="K112" s="5"/>
      <c r="L112" s="3">
        <f t="shared" ref="L112:L113" si="38">K112*J112</f>
        <v>0</v>
      </c>
      <c r="O112"/>
    </row>
    <row r="113" spans="1:15" x14ac:dyDescent="0.3">
      <c r="A113" s="4"/>
      <c r="B113" s="40"/>
      <c r="C113" s="2"/>
      <c r="D113" s="77"/>
      <c r="E113" s="62"/>
      <c r="F113" s="6"/>
      <c r="G113" s="33" t="s">
        <v>250</v>
      </c>
      <c r="H113" s="34" t="s">
        <v>11</v>
      </c>
      <c r="I113" s="35"/>
      <c r="J113" s="35">
        <v>4</v>
      </c>
      <c r="K113" s="5"/>
      <c r="L113" s="3">
        <f t="shared" si="38"/>
        <v>0</v>
      </c>
      <c r="O113"/>
    </row>
    <row r="114" spans="1:15" x14ac:dyDescent="0.3">
      <c r="A114" s="4"/>
      <c r="B114" s="40" t="s">
        <v>249</v>
      </c>
      <c r="C114" s="2" t="s">
        <v>10</v>
      </c>
      <c r="D114" s="77">
        <f>D112</f>
        <v>13</v>
      </c>
      <c r="E114" s="62"/>
      <c r="F114" s="6">
        <f>E114*D114</f>
        <v>0</v>
      </c>
      <c r="G114" s="37" t="s">
        <v>121</v>
      </c>
      <c r="H114" s="34" t="s">
        <v>13</v>
      </c>
      <c r="I114" s="35">
        <v>0.1</v>
      </c>
      <c r="J114" s="35">
        <f>I114*D114</f>
        <v>1.3</v>
      </c>
      <c r="K114" s="5"/>
      <c r="L114" s="3">
        <f t="shared" ref="L114:L115" si="39">J114*K114</f>
        <v>0</v>
      </c>
      <c r="O114"/>
    </row>
    <row r="115" spans="1:15" ht="36" x14ac:dyDescent="0.3">
      <c r="A115" s="4"/>
      <c r="B115" s="40" t="s">
        <v>279</v>
      </c>
      <c r="C115" s="2" t="s">
        <v>277</v>
      </c>
      <c r="D115" s="77">
        <v>1</v>
      </c>
      <c r="E115" s="62"/>
      <c r="F115" s="6">
        <f>E115*D115</f>
        <v>0</v>
      </c>
      <c r="G115" t="s">
        <v>280</v>
      </c>
      <c r="H115" s="34" t="s">
        <v>11</v>
      </c>
      <c r="I115" s="35">
        <v>1</v>
      </c>
      <c r="J115" s="35">
        <v>1</v>
      </c>
      <c r="K115" s="5"/>
      <c r="L115" s="3">
        <f t="shared" si="39"/>
        <v>0</v>
      </c>
      <c r="O115"/>
    </row>
    <row r="116" spans="1:15" x14ac:dyDescent="0.3">
      <c r="A116" s="102" t="s">
        <v>48</v>
      </c>
      <c r="B116" s="102"/>
      <c r="C116" s="102"/>
      <c r="D116" s="102"/>
      <c r="E116" s="102"/>
      <c r="F116" s="54">
        <f>SUM(F79:F115)</f>
        <v>0</v>
      </c>
      <c r="G116" s="103" t="s">
        <v>49</v>
      </c>
      <c r="H116" s="103"/>
      <c r="I116" s="103"/>
      <c r="J116" s="103"/>
      <c r="K116" s="103"/>
      <c r="L116" s="55">
        <f>SUM(L79:L115)</f>
        <v>0</v>
      </c>
      <c r="O116"/>
    </row>
    <row r="117" spans="1:15" ht="21" x14ac:dyDescent="0.4">
      <c r="A117" s="89" t="s">
        <v>118</v>
      </c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1"/>
      <c r="O117"/>
    </row>
    <row r="118" spans="1:15" x14ac:dyDescent="0.3">
      <c r="A118" s="4"/>
      <c r="B118" s="40" t="s">
        <v>82</v>
      </c>
      <c r="C118" s="2" t="s">
        <v>41</v>
      </c>
      <c r="D118" s="62">
        <v>30</v>
      </c>
      <c r="E118" s="62"/>
      <c r="F118" s="6">
        <f>E118*D118</f>
        <v>0</v>
      </c>
      <c r="G118" s="33"/>
      <c r="H118" s="34"/>
      <c r="I118" s="35"/>
      <c r="J118" s="35"/>
      <c r="K118" s="5"/>
      <c r="L118" s="3"/>
      <c r="O118"/>
    </row>
    <row r="119" spans="1:15" x14ac:dyDescent="0.3">
      <c r="A119" s="4"/>
      <c r="B119" s="40" t="s">
        <v>148</v>
      </c>
      <c r="C119" s="2" t="s">
        <v>11</v>
      </c>
      <c r="D119" s="62">
        <v>15</v>
      </c>
      <c r="E119" s="62"/>
      <c r="F119" s="6">
        <f t="shared" ref="F119:F182" si="40">E119*D119</f>
        <v>0</v>
      </c>
      <c r="G119" s="33"/>
      <c r="H119" s="34"/>
      <c r="I119" s="35"/>
      <c r="J119" s="35"/>
      <c r="K119" s="5"/>
      <c r="L119" s="3"/>
      <c r="O119"/>
    </row>
    <row r="120" spans="1:15" x14ac:dyDescent="0.3">
      <c r="A120" s="4"/>
      <c r="B120" s="40" t="s">
        <v>149</v>
      </c>
      <c r="C120" s="2" t="s">
        <v>41</v>
      </c>
      <c r="D120" s="62">
        <v>100</v>
      </c>
      <c r="E120" s="62"/>
      <c r="F120" s="6">
        <f t="shared" si="40"/>
        <v>0</v>
      </c>
      <c r="G120" s="33"/>
      <c r="H120" s="34"/>
      <c r="I120" s="35"/>
      <c r="J120" s="35"/>
      <c r="K120" s="5"/>
      <c r="L120" s="3"/>
      <c r="O120"/>
    </row>
    <row r="121" spans="1:15" x14ac:dyDescent="0.3">
      <c r="A121" s="4"/>
      <c r="B121" s="40" t="s">
        <v>150</v>
      </c>
      <c r="C121" s="2" t="s">
        <v>11</v>
      </c>
      <c r="D121" s="62">
        <v>2</v>
      </c>
      <c r="E121" s="62"/>
      <c r="F121" s="6">
        <f t="shared" si="40"/>
        <v>0</v>
      </c>
      <c r="G121" s="33"/>
      <c r="H121" s="34"/>
      <c r="I121" s="35"/>
      <c r="J121" s="35"/>
      <c r="K121" s="5"/>
      <c r="L121" s="3"/>
      <c r="O121"/>
    </row>
    <row r="122" spans="1:15" x14ac:dyDescent="0.3">
      <c r="A122" s="4"/>
      <c r="B122" s="40" t="s">
        <v>151</v>
      </c>
      <c r="C122" s="2" t="s">
        <v>11</v>
      </c>
      <c r="D122" s="62">
        <v>40</v>
      </c>
      <c r="E122" s="62"/>
      <c r="F122" s="6">
        <f t="shared" si="40"/>
        <v>0</v>
      </c>
      <c r="G122" s="33"/>
      <c r="H122" s="34"/>
      <c r="I122" s="35"/>
      <c r="J122" s="35"/>
      <c r="K122" s="5"/>
      <c r="L122" s="3"/>
      <c r="O122"/>
    </row>
    <row r="123" spans="1:15" x14ac:dyDescent="0.3">
      <c r="A123" s="4"/>
      <c r="B123" s="40" t="s">
        <v>152</v>
      </c>
      <c r="C123" s="2" t="s">
        <v>98</v>
      </c>
      <c r="D123" s="62">
        <v>12</v>
      </c>
      <c r="E123" s="62"/>
      <c r="F123" s="6">
        <f t="shared" si="40"/>
        <v>0</v>
      </c>
      <c r="G123" s="33"/>
      <c r="H123" s="34"/>
      <c r="I123" s="35"/>
      <c r="J123" s="35"/>
      <c r="K123" s="5"/>
      <c r="L123" s="3"/>
      <c r="O123"/>
    </row>
    <row r="124" spans="1:15" x14ac:dyDescent="0.3">
      <c r="A124" s="4"/>
      <c r="B124" s="40" t="s">
        <v>83</v>
      </c>
      <c r="C124" s="2" t="s">
        <v>11</v>
      </c>
      <c r="D124" s="62">
        <v>8</v>
      </c>
      <c r="E124" s="62"/>
      <c r="F124" s="6">
        <f t="shared" si="40"/>
        <v>0</v>
      </c>
      <c r="G124" s="33"/>
      <c r="H124" s="34"/>
      <c r="I124" s="35"/>
      <c r="J124" s="35"/>
      <c r="K124" s="5"/>
      <c r="L124" s="3"/>
      <c r="O124"/>
    </row>
    <row r="125" spans="1:15" x14ac:dyDescent="0.3">
      <c r="A125" s="4"/>
      <c r="B125" s="40" t="s">
        <v>153</v>
      </c>
      <c r="C125" s="2" t="s">
        <v>154</v>
      </c>
      <c r="D125" s="62">
        <v>1</v>
      </c>
      <c r="E125" s="62"/>
      <c r="F125" s="6">
        <f t="shared" si="40"/>
        <v>0</v>
      </c>
      <c r="G125" s="33"/>
      <c r="H125" s="34"/>
      <c r="I125" s="35"/>
      <c r="J125" s="35"/>
      <c r="K125" s="5"/>
      <c r="L125" s="3"/>
      <c r="O125"/>
    </row>
    <row r="126" spans="1:15" x14ac:dyDescent="0.3">
      <c r="A126" s="4"/>
      <c r="B126" s="40" t="s">
        <v>39</v>
      </c>
      <c r="C126" s="2" t="s">
        <v>11</v>
      </c>
      <c r="D126" s="62">
        <v>20</v>
      </c>
      <c r="E126" s="62"/>
      <c r="F126" s="6">
        <f t="shared" si="40"/>
        <v>0</v>
      </c>
      <c r="G126" s="33" t="s">
        <v>178</v>
      </c>
      <c r="H126" s="34" t="s">
        <v>11</v>
      </c>
      <c r="I126" s="35"/>
      <c r="J126" s="35">
        <v>20</v>
      </c>
      <c r="K126" s="5"/>
      <c r="L126" s="3">
        <f>K126*J126</f>
        <v>0</v>
      </c>
      <c r="O126"/>
    </row>
    <row r="127" spans="1:15" x14ac:dyDescent="0.3">
      <c r="A127" s="4"/>
      <c r="B127" s="40"/>
      <c r="C127" s="2"/>
      <c r="D127" s="62"/>
      <c r="E127" s="62"/>
      <c r="F127" s="6"/>
      <c r="G127" s="33" t="s">
        <v>43</v>
      </c>
      <c r="H127" s="34" t="s">
        <v>11</v>
      </c>
      <c r="I127" s="35"/>
      <c r="J127" s="35">
        <v>120</v>
      </c>
      <c r="K127" s="5"/>
      <c r="L127" s="3">
        <f t="shared" ref="L127:L190" si="41">K127*J127</f>
        <v>0</v>
      </c>
      <c r="O127"/>
    </row>
    <row r="128" spans="1:15" x14ac:dyDescent="0.3">
      <c r="A128" s="4"/>
      <c r="B128" s="40"/>
      <c r="C128" s="2"/>
      <c r="D128" s="62"/>
      <c r="E128" s="62"/>
      <c r="F128" s="6"/>
      <c r="G128" s="33" t="s">
        <v>44</v>
      </c>
      <c r="H128" s="34" t="s">
        <v>11</v>
      </c>
      <c r="I128" s="35"/>
      <c r="J128" s="35">
        <v>60</v>
      </c>
      <c r="K128" s="5"/>
      <c r="L128" s="3">
        <f t="shared" si="41"/>
        <v>0</v>
      </c>
      <c r="O128"/>
    </row>
    <row r="129" spans="1:15" x14ac:dyDescent="0.3">
      <c r="A129" s="4"/>
      <c r="B129" s="40" t="s">
        <v>155</v>
      </c>
      <c r="C129" s="2" t="s">
        <v>41</v>
      </c>
      <c r="D129" s="62">
        <v>50</v>
      </c>
      <c r="E129" s="62"/>
      <c r="F129" s="6">
        <f t="shared" si="40"/>
        <v>0</v>
      </c>
      <c r="G129" s="33" t="s">
        <v>179</v>
      </c>
      <c r="H129" s="34" t="s">
        <v>41</v>
      </c>
      <c r="I129" s="35"/>
      <c r="J129" s="35">
        <v>50</v>
      </c>
      <c r="K129" s="5"/>
      <c r="L129" s="3">
        <f t="shared" si="41"/>
        <v>0</v>
      </c>
      <c r="O129"/>
    </row>
    <row r="130" spans="1:15" x14ac:dyDescent="0.3">
      <c r="A130" s="4"/>
      <c r="B130" s="40" t="s">
        <v>87</v>
      </c>
      <c r="C130" s="2" t="s">
        <v>41</v>
      </c>
      <c r="D130" s="62">
        <v>400</v>
      </c>
      <c r="E130" s="62"/>
      <c r="F130" s="6">
        <f t="shared" si="40"/>
        <v>0</v>
      </c>
      <c r="G130" s="33" t="s">
        <v>104</v>
      </c>
      <c r="H130" s="34" t="s">
        <v>41</v>
      </c>
      <c r="I130" s="35"/>
      <c r="J130" s="35">
        <v>400</v>
      </c>
      <c r="K130" s="5"/>
      <c r="L130" s="3">
        <f t="shared" si="41"/>
        <v>0</v>
      </c>
      <c r="O130"/>
    </row>
    <row r="131" spans="1:15" x14ac:dyDescent="0.3">
      <c r="A131" s="4"/>
      <c r="B131" s="40" t="s">
        <v>87</v>
      </c>
      <c r="C131" s="2" t="s">
        <v>41</v>
      </c>
      <c r="D131" s="62">
        <v>50</v>
      </c>
      <c r="E131" s="62"/>
      <c r="F131" s="6">
        <f t="shared" si="40"/>
        <v>0</v>
      </c>
      <c r="G131" s="33" t="s">
        <v>180</v>
      </c>
      <c r="H131" s="34" t="s">
        <v>41</v>
      </c>
      <c r="I131" s="35"/>
      <c r="J131" s="35">
        <v>50</v>
      </c>
      <c r="K131" s="5"/>
      <c r="L131" s="3">
        <f t="shared" si="41"/>
        <v>0</v>
      </c>
      <c r="O131"/>
    </row>
    <row r="132" spans="1:15" x14ac:dyDescent="0.3">
      <c r="A132" s="4"/>
      <c r="B132" s="40" t="s">
        <v>89</v>
      </c>
      <c r="C132" s="2" t="s">
        <v>41</v>
      </c>
      <c r="D132" s="62">
        <v>240</v>
      </c>
      <c r="E132" s="62"/>
      <c r="F132" s="6">
        <f t="shared" si="40"/>
        <v>0</v>
      </c>
      <c r="G132" s="33" t="s">
        <v>181</v>
      </c>
      <c r="H132" s="34" t="s">
        <v>41</v>
      </c>
      <c r="I132" s="35"/>
      <c r="J132" s="35">
        <v>240</v>
      </c>
      <c r="K132" s="5"/>
      <c r="L132" s="3">
        <f t="shared" si="41"/>
        <v>0</v>
      </c>
      <c r="O132"/>
    </row>
    <row r="133" spans="1:15" x14ac:dyDescent="0.3">
      <c r="A133" s="4"/>
      <c r="B133" s="40" t="s">
        <v>88</v>
      </c>
      <c r="C133" s="2" t="s">
        <v>41</v>
      </c>
      <c r="D133" s="62">
        <v>65</v>
      </c>
      <c r="E133" s="62"/>
      <c r="F133" s="6">
        <f t="shared" si="40"/>
        <v>0</v>
      </c>
      <c r="G133" s="33" t="s">
        <v>110</v>
      </c>
      <c r="H133" s="34" t="s">
        <v>41</v>
      </c>
      <c r="I133" s="35"/>
      <c r="J133" s="35">
        <v>65</v>
      </c>
      <c r="K133" s="5"/>
      <c r="L133" s="3">
        <f t="shared" si="41"/>
        <v>0</v>
      </c>
      <c r="O133"/>
    </row>
    <row r="134" spans="1:15" x14ac:dyDescent="0.3">
      <c r="A134" s="4"/>
      <c r="B134" s="40" t="s">
        <v>40</v>
      </c>
      <c r="C134" s="2" t="s">
        <v>41</v>
      </c>
      <c r="D134" s="62">
        <v>260</v>
      </c>
      <c r="E134" s="62"/>
      <c r="F134" s="6">
        <f t="shared" si="40"/>
        <v>0</v>
      </c>
      <c r="G134" s="33" t="s">
        <v>45</v>
      </c>
      <c r="H134" s="34" t="s">
        <v>41</v>
      </c>
      <c r="I134" s="35"/>
      <c r="J134" s="35">
        <v>260</v>
      </c>
      <c r="K134" s="5"/>
      <c r="L134" s="3">
        <f t="shared" si="41"/>
        <v>0</v>
      </c>
      <c r="O134"/>
    </row>
    <row r="135" spans="1:15" x14ac:dyDescent="0.3">
      <c r="A135" s="4"/>
      <c r="B135" s="40" t="s">
        <v>40</v>
      </c>
      <c r="C135" s="2" t="s">
        <v>41</v>
      </c>
      <c r="D135" s="62">
        <v>260</v>
      </c>
      <c r="E135" s="62"/>
      <c r="F135" s="6">
        <f t="shared" si="40"/>
        <v>0</v>
      </c>
      <c r="G135" s="33" t="s">
        <v>111</v>
      </c>
      <c r="H135" s="34" t="s">
        <v>41</v>
      </c>
      <c r="I135" s="35"/>
      <c r="J135" s="35">
        <v>260</v>
      </c>
      <c r="K135" s="5"/>
      <c r="L135" s="3">
        <f t="shared" si="41"/>
        <v>0</v>
      </c>
      <c r="O135"/>
    </row>
    <row r="136" spans="1:15" x14ac:dyDescent="0.3">
      <c r="A136" s="4"/>
      <c r="B136" s="40" t="s">
        <v>156</v>
      </c>
      <c r="C136" s="2" t="s">
        <v>41</v>
      </c>
      <c r="D136" s="62">
        <v>23</v>
      </c>
      <c r="E136" s="62"/>
      <c r="F136" s="6">
        <f t="shared" si="40"/>
        <v>0</v>
      </c>
      <c r="G136" s="33" t="s">
        <v>182</v>
      </c>
      <c r="H136" s="34" t="s">
        <v>41</v>
      </c>
      <c r="I136" s="35"/>
      <c r="J136" s="35">
        <v>23</v>
      </c>
      <c r="K136" s="5"/>
      <c r="L136" s="3">
        <f t="shared" si="41"/>
        <v>0</v>
      </c>
      <c r="O136"/>
    </row>
    <row r="137" spans="1:15" x14ac:dyDescent="0.3">
      <c r="A137" s="4"/>
      <c r="B137" s="40" t="s">
        <v>157</v>
      </c>
      <c r="C137" s="2" t="s">
        <v>41</v>
      </c>
      <c r="D137" s="62">
        <v>18</v>
      </c>
      <c r="E137" s="62"/>
      <c r="F137" s="6">
        <f t="shared" si="40"/>
        <v>0</v>
      </c>
      <c r="G137" s="33" t="s">
        <v>183</v>
      </c>
      <c r="H137" s="34" t="s">
        <v>41</v>
      </c>
      <c r="I137" s="35"/>
      <c r="J137" s="35">
        <v>18</v>
      </c>
      <c r="K137" s="5"/>
      <c r="L137" s="3">
        <f t="shared" si="41"/>
        <v>0</v>
      </c>
      <c r="O137"/>
    </row>
    <row r="138" spans="1:15" x14ac:dyDescent="0.3">
      <c r="A138" s="4"/>
      <c r="B138" s="40" t="s">
        <v>158</v>
      </c>
      <c r="C138" s="2" t="s">
        <v>41</v>
      </c>
      <c r="D138" s="62">
        <v>24</v>
      </c>
      <c r="E138" s="62"/>
      <c r="F138" s="6">
        <f t="shared" si="40"/>
        <v>0</v>
      </c>
      <c r="G138" s="33" t="s">
        <v>184</v>
      </c>
      <c r="H138" s="34" t="s">
        <v>41</v>
      </c>
      <c r="I138" s="35"/>
      <c r="J138" s="35">
        <v>24</v>
      </c>
      <c r="K138" s="5"/>
      <c r="L138" s="3">
        <f t="shared" si="41"/>
        <v>0</v>
      </c>
      <c r="O138"/>
    </row>
    <row r="139" spans="1:15" x14ac:dyDescent="0.3">
      <c r="A139" s="4"/>
      <c r="B139" s="40" t="s">
        <v>158</v>
      </c>
      <c r="C139" s="2" t="s">
        <v>41</v>
      </c>
      <c r="D139" s="62">
        <v>20</v>
      </c>
      <c r="E139" s="62"/>
      <c r="F139" s="6">
        <f t="shared" si="40"/>
        <v>0</v>
      </c>
      <c r="G139" s="33" t="s">
        <v>185</v>
      </c>
      <c r="H139" s="34" t="s">
        <v>41</v>
      </c>
      <c r="I139" s="35"/>
      <c r="J139" s="35">
        <v>20</v>
      </c>
      <c r="K139" s="5"/>
      <c r="L139" s="3">
        <f t="shared" si="41"/>
        <v>0</v>
      </c>
      <c r="O139"/>
    </row>
    <row r="140" spans="1:15" x14ac:dyDescent="0.3">
      <c r="A140" s="4"/>
      <c r="B140" s="40" t="s">
        <v>159</v>
      </c>
      <c r="C140" s="2" t="s">
        <v>41</v>
      </c>
      <c r="D140" s="62">
        <v>20</v>
      </c>
      <c r="E140" s="62"/>
      <c r="F140" s="6">
        <f t="shared" si="40"/>
        <v>0</v>
      </c>
      <c r="G140" s="33" t="s">
        <v>186</v>
      </c>
      <c r="H140" s="34" t="s">
        <v>41</v>
      </c>
      <c r="I140" s="35"/>
      <c r="J140" s="35">
        <v>20</v>
      </c>
      <c r="K140" s="5"/>
      <c r="L140" s="3">
        <f t="shared" si="41"/>
        <v>0</v>
      </c>
      <c r="O140"/>
    </row>
    <row r="141" spans="1:15" x14ac:dyDescent="0.3">
      <c r="A141" s="4"/>
      <c r="B141" s="40" t="s">
        <v>160</v>
      </c>
      <c r="C141" s="2" t="s">
        <v>41</v>
      </c>
      <c r="D141" s="62">
        <v>22</v>
      </c>
      <c r="E141" s="62"/>
      <c r="F141" s="6">
        <f t="shared" si="40"/>
        <v>0</v>
      </c>
      <c r="G141" s="33"/>
      <c r="H141" s="34"/>
      <c r="I141" s="35"/>
      <c r="J141" s="35"/>
      <c r="K141" s="5"/>
      <c r="L141" s="3"/>
      <c r="O141"/>
    </row>
    <row r="142" spans="1:15" x14ac:dyDescent="0.3">
      <c r="A142" s="4"/>
      <c r="B142" s="40" t="s">
        <v>161</v>
      </c>
      <c r="C142" s="2" t="s">
        <v>11</v>
      </c>
      <c r="D142" s="62">
        <v>4</v>
      </c>
      <c r="E142" s="62"/>
      <c r="F142" s="6">
        <f t="shared" si="40"/>
        <v>0</v>
      </c>
      <c r="G142" s="33"/>
      <c r="H142" s="34"/>
      <c r="I142" s="35"/>
      <c r="J142" s="35"/>
      <c r="K142" s="5"/>
      <c r="L142" s="3"/>
      <c r="O142"/>
    </row>
    <row r="143" spans="1:15" x14ac:dyDescent="0.3">
      <c r="A143" s="4"/>
      <c r="B143" s="40" t="s">
        <v>162</v>
      </c>
      <c r="C143" s="2" t="s">
        <v>11</v>
      </c>
      <c r="D143" s="62">
        <v>3</v>
      </c>
      <c r="E143" s="62"/>
      <c r="F143" s="6">
        <f t="shared" si="40"/>
        <v>0</v>
      </c>
      <c r="G143" s="33"/>
      <c r="H143" s="34"/>
      <c r="I143" s="35"/>
      <c r="J143" s="35"/>
      <c r="K143" s="5"/>
      <c r="L143" s="3"/>
      <c r="O143"/>
    </row>
    <row r="144" spans="1:15" x14ac:dyDescent="0.3">
      <c r="A144" s="4"/>
      <c r="B144" s="40" t="s">
        <v>163</v>
      </c>
      <c r="C144" s="2" t="s">
        <v>11</v>
      </c>
      <c r="D144" s="62">
        <v>12</v>
      </c>
      <c r="E144" s="62"/>
      <c r="F144" s="6">
        <f t="shared" si="40"/>
        <v>0</v>
      </c>
      <c r="G144" s="33"/>
      <c r="H144" s="34"/>
      <c r="I144" s="35"/>
      <c r="J144" s="35"/>
      <c r="K144" s="5"/>
      <c r="L144" s="3"/>
      <c r="O144"/>
    </row>
    <row r="145" spans="1:15" x14ac:dyDescent="0.3">
      <c r="A145" s="4"/>
      <c r="B145" s="40" t="s">
        <v>164</v>
      </c>
      <c r="C145" s="2" t="s">
        <v>11</v>
      </c>
      <c r="D145" s="62">
        <v>24</v>
      </c>
      <c r="E145" s="62"/>
      <c r="F145" s="6">
        <f t="shared" si="40"/>
        <v>0</v>
      </c>
      <c r="G145" s="33"/>
      <c r="H145" s="34"/>
      <c r="I145" s="35"/>
      <c r="J145" s="35"/>
      <c r="K145" s="5"/>
      <c r="L145" s="3"/>
      <c r="O145"/>
    </row>
    <row r="146" spans="1:15" x14ac:dyDescent="0.3">
      <c r="A146" s="4"/>
      <c r="B146" s="40" t="s">
        <v>165</v>
      </c>
      <c r="C146" s="2" t="s">
        <v>11</v>
      </c>
      <c r="D146" s="62">
        <v>8</v>
      </c>
      <c r="E146" s="62"/>
      <c r="F146" s="6">
        <f t="shared" si="40"/>
        <v>0</v>
      </c>
      <c r="G146" s="33"/>
      <c r="H146" s="34"/>
      <c r="I146" s="35"/>
      <c r="J146" s="35"/>
      <c r="K146" s="5"/>
      <c r="L146" s="3"/>
      <c r="O146"/>
    </row>
    <row r="147" spans="1:15" x14ac:dyDescent="0.3">
      <c r="A147" s="4"/>
      <c r="B147" s="40" t="s">
        <v>166</v>
      </c>
      <c r="C147" s="2" t="s">
        <v>11</v>
      </c>
      <c r="D147" s="62">
        <v>1</v>
      </c>
      <c r="E147" s="62"/>
      <c r="F147" s="6">
        <f t="shared" si="40"/>
        <v>0</v>
      </c>
      <c r="G147" s="33"/>
      <c r="H147" s="34"/>
      <c r="I147" s="35"/>
      <c r="J147" s="35"/>
      <c r="K147" s="5"/>
      <c r="L147" s="3"/>
      <c r="O147"/>
    </row>
    <row r="148" spans="1:15" x14ac:dyDescent="0.3">
      <c r="A148" s="4"/>
      <c r="B148" s="40" t="s">
        <v>167</v>
      </c>
      <c r="C148" s="2" t="s">
        <v>11</v>
      </c>
      <c r="D148" s="62">
        <v>1</v>
      </c>
      <c r="E148" s="62"/>
      <c r="F148" s="6">
        <f t="shared" si="40"/>
        <v>0</v>
      </c>
      <c r="G148" s="33"/>
      <c r="H148" s="34"/>
      <c r="I148" s="35"/>
      <c r="J148" s="35"/>
      <c r="K148" s="5"/>
      <c r="L148" s="3"/>
      <c r="O148"/>
    </row>
    <row r="149" spans="1:15" x14ac:dyDescent="0.3">
      <c r="A149" s="4"/>
      <c r="B149" s="40" t="s">
        <v>91</v>
      </c>
      <c r="C149" s="2" t="s">
        <v>11</v>
      </c>
      <c r="D149" s="62">
        <v>1</v>
      </c>
      <c r="E149" s="62"/>
      <c r="F149" s="6">
        <f t="shared" si="40"/>
        <v>0</v>
      </c>
      <c r="G149" s="33" t="s">
        <v>112</v>
      </c>
      <c r="H149" s="34" t="s">
        <v>11</v>
      </c>
      <c r="I149" s="35"/>
      <c r="J149" s="35">
        <v>1</v>
      </c>
      <c r="K149" s="5"/>
      <c r="L149" s="3">
        <f t="shared" si="41"/>
        <v>0</v>
      </c>
      <c r="O149"/>
    </row>
    <row r="150" spans="1:15" x14ac:dyDescent="0.3">
      <c r="A150" s="4"/>
      <c r="B150" s="40" t="s">
        <v>168</v>
      </c>
      <c r="C150" s="2" t="s">
        <v>41</v>
      </c>
      <c r="D150" s="62">
        <v>27</v>
      </c>
      <c r="E150" s="62"/>
      <c r="F150" s="6">
        <f t="shared" si="40"/>
        <v>0</v>
      </c>
      <c r="G150" s="33" t="s">
        <v>187</v>
      </c>
      <c r="H150" s="34" t="s">
        <v>41</v>
      </c>
      <c r="I150" s="35"/>
      <c r="J150" s="35">
        <v>30</v>
      </c>
      <c r="K150" s="5"/>
      <c r="L150" s="3">
        <f t="shared" si="41"/>
        <v>0</v>
      </c>
      <c r="O150"/>
    </row>
    <row r="151" spans="1:15" x14ac:dyDescent="0.3">
      <c r="A151" s="4"/>
      <c r="B151" s="40" t="s">
        <v>169</v>
      </c>
      <c r="C151" s="2" t="s">
        <v>41</v>
      </c>
      <c r="D151" s="62">
        <v>2</v>
      </c>
      <c r="E151" s="62"/>
      <c r="F151" s="6">
        <f t="shared" si="40"/>
        <v>0</v>
      </c>
      <c r="G151" s="33" t="s">
        <v>188</v>
      </c>
      <c r="H151" s="34" t="s">
        <v>11</v>
      </c>
      <c r="I151" s="35"/>
      <c r="J151" s="35">
        <v>2</v>
      </c>
      <c r="K151" s="5"/>
      <c r="L151" s="3">
        <f t="shared" si="41"/>
        <v>0</v>
      </c>
      <c r="O151"/>
    </row>
    <row r="152" spans="1:15" x14ac:dyDescent="0.3">
      <c r="A152" s="4"/>
      <c r="B152" s="40" t="s">
        <v>169</v>
      </c>
      <c r="C152" s="2" t="s">
        <v>41</v>
      </c>
      <c r="D152" s="62">
        <v>1</v>
      </c>
      <c r="E152" s="62"/>
      <c r="F152" s="6">
        <f t="shared" si="40"/>
        <v>0</v>
      </c>
      <c r="G152" s="33" t="s">
        <v>189</v>
      </c>
      <c r="H152" s="34" t="s">
        <v>11</v>
      </c>
      <c r="I152" s="35"/>
      <c r="J152" s="35">
        <v>1</v>
      </c>
      <c r="K152" s="5"/>
      <c r="L152" s="3">
        <f t="shared" si="41"/>
        <v>0</v>
      </c>
      <c r="O152"/>
    </row>
    <row r="153" spans="1:15" x14ac:dyDescent="0.3">
      <c r="A153" s="4"/>
      <c r="B153" s="40" t="s">
        <v>170</v>
      </c>
      <c r="C153" s="2" t="s">
        <v>11</v>
      </c>
      <c r="D153" s="62">
        <v>28</v>
      </c>
      <c r="E153" s="62"/>
      <c r="F153" s="6">
        <f t="shared" si="40"/>
        <v>0</v>
      </c>
      <c r="G153" s="33" t="s">
        <v>190</v>
      </c>
      <c r="H153" s="34" t="s">
        <v>41</v>
      </c>
      <c r="I153" s="35"/>
      <c r="J153" s="35">
        <v>28</v>
      </c>
      <c r="K153" s="5"/>
      <c r="L153" s="3">
        <f t="shared" si="41"/>
        <v>0</v>
      </c>
      <c r="O153"/>
    </row>
    <row r="154" spans="1:15" x14ac:dyDescent="0.3">
      <c r="A154" s="4"/>
      <c r="B154" s="40"/>
      <c r="C154" s="2"/>
      <c r="D154" s="62"/>
      <c r="E154" s="62"/>
      <c r="F154" s="6"/>
      <c r="G154" s="33" t="s">
        <v>191</v>
      </c>
      <c r="H154" s="34" t="s">
        <v>41</v>
      </c>
      <c r="I154" s="35"/>
      <c r="J154" s="35">
        <v>28</v>
      </c>
      <c r="K154" s="5"/>
      <c r="L154" s="3">
        <f t="shared" si="41"/>
        <v>0</v>
      </c>
      <c r="O154"/>
    </row>
    <row r="155" spans="1:15" x14ac:dyDescent="0.3">
      <c r="A155" s="4"/>
      <c r="B155" s="40" t="s">
        <v>40</v>
      </c>
      <c r="C155" s="2" t="s">
        <v>41</v>
      </c>
      <c r="D155" s="62">
        <v>30</v>
      </c>
      <c r="E155" s="62"/>
      <c r="F155" s="6">
        <f t="shared" si="40"/>
        <v>0</v>
      </c>
      <c r="G155" s="33" t="s">
        <v>192</v>
      </c>
      <c r="H155" s="34" t="s">
        <v>41</v>
      </c>
      <c r="I155" s="35"/>
      <c r="J155" s="35">
        <v>30</v>
      </c>
      <c r="K155" s="5"/>
      <c r="L155" s="3">
        <f t="shared" si="41"/>
        <v>0</v>
      </c>
      <c r="O155"/>
    </row>
    <row r="156" spans="1:15" x14ac:dyDescent="0.3">
      <c r="A156" s="4"/>
      <c r="B156" s="40" t="s">
        <v>95</v>
      </c>
      <c r="C156" s="2" t="s">
        <v>11</v>
      </c>
      <c r="D156" s="62">
        <v>63</v>
      </c>
      <c r="E156" s="62"/>
      <c r="F156" s="6">
        <f t="shared" si="40"/>
        <v>0</v>
      </c>
      <c r="G156" s="33" t="s">
        <v>116</v>
      </c>
      <c r="H156" s="34" t="s">
        <v>11</v>
      </c>
      <c r="I156" s="35"/>
      <c r="J156" s="35">
        <v>63</v>
      </c>
      <c r="K156" s="5"/>
      <c r="L156" s="3">
        <f t="shared" si="41"/>
        <v>0</v>
      </c>
      <c r="O156"/>
    </row>
    <row r="157" spans="1:15" x14ac:dyDescent="0.3">
      <c r="A157" s="4"/>
      <c r="B157" s="40" t="s">
        <v>97</v>
      </c>
      <c r="C157" s="2" t="s">
        <v>100</v>
      </c>
      <c r="D157" s="62">
        <v>42</v>
      </c>
      <c r="E157" s="62"/>
      <c r="F157" s="6">
        <f t="shared" si="40"/>
        <v>0</v>
      </c>
      <c r="G157" s="33" t="s">
        <v>193</v>
      </c>
      <c r="H157" s="34" t="s">
        <v>11</v>
      </c>
      <c r="I157" s="35"/>
      <c r="J157" s="35">
        <v>42</v>
      </c>
      <c r="K157" s="5"/>
      <c r="L157" s="3">
        <f t="shared" si="41"/>
        <v>0</v>
      </c>
      <c r="O157"/>
    </row>
    <row r="158" spans="1:15" x14ac:dyDescent="0.3">
      <c r="A158" s="4"/>
      <c r="B158" s="40" t="s">
        <v>97</v>
      </c>
      <c r="C158" s="2" t="s">
        <v>100</v>
      </c>
      <c r="D158" s="62">
        <v>4</v>
      </c>
      <c r="E158" s="62"/>
      <c r="F158" s="6">
        <f t="shared" si="40"/>
        <v>0</v>
      </c>
      <c r="G158" s="33" t="s">
        <v>194</v>
      </c>
      <c r="H158" s="34" t="s">
        <v>11</v>
      </c>
      <c r="I158" s="35"/>
      <c r="J158" s="35">
        <v>4</v>
      </c>
      <c r="K158" s="5"/>
      <c r="L158" s="3">
        <f t="shared" si="41"/>
        <v>0</v>
      </c>
      <c r="O158"/>
    </row>
    <row r="159" spans="1:15" x14ac:dyDescent="0.3">
      <c r="A159" s="4"/>
      <c r="B159" s="40" t="s">
        <v>92</v>
      </c>
      <c r="C159" s="2" t="s">
        <v>11</v>
      </c>
      <c r="D159" s="62">
        <v>4</v>
      </c>
      <c r="E159" s="62"/>
      <c r="F159" s="6">
        <f t="shared" si="40"/>
        <v>0</v>
      </c>
      <c r="G159" s="33" t="s">
        <v>113</v>
      </c>
      <c r="H159" s="34" t="s">
        <v>11</v>
      </c>
      <c r="I159" s="35"/>
      <c r="J159" s="35">
        <v>4</v>
      </c>
      <c r="K159" s="5"/>
      <c r="L159" s="3">
        <f t="shared" si="41"/>
        <v>0</v>
      </c>
      <c r="O159"/>
    </row>
    <row r="160" spans="1:15" x14ac:dyDescent="0.3">
      <c r="A160" s="4"/>
      <c r="B160" s="40" t="s">
        <v>92</v>
      </c>
      <c r="C160" s="2" t="s">
        <v>11</v>
      </c>
      <c r="D160" s="62">
        <v>4</v>
      </c>
      <c r="E160" s="62"/>
      <c r="F160" s="6">
        <f t="shared" si="40"/>
        <v>0</v>
      </c>
      <c r="G160" s="33" t="s">
        <v>114</v>
      </c>
      <c r="H160" s="34" t="s">
        <v>11</v>
      </c>
      <c r="I160" s="35"/>
      <c r="J160" s="35">
        <v>4</v>
      </c>
      <c r="K160" s="5"/>
      <c r="L160" s="3">
        <f t="shared" si="41"/>
        <v>0</v>
      </c>
      <c r="O160"/>
    </row>
    <row r="161" spans="1:15" x14ac:dyDescent="0.3">
      <c r="A161" s="4"/>
      <c r="B161" s="40" t="s">
        <v>93</v>
      </c>
      <c r="C161" s="2" t="s">
        <v>99</v>
      </c>
      <c r="D161" s="62">
        <v>24</v>
      </c>
      <c r="E161" s="62"/>
      <c r="F161" s="6">
        <f t="shared" si="40"/>
        <v>0</v>
      </c>
      <c r="G161" s="33" t="s">
        <v>115</v>
      </c>
      <c r="H161" s="34" t="s">
        <v>11</v>
      </c>
      <c r="I161" s="35"/>
      <c r="J161" s="35">
        <v>12</v>
      </c>
      <c r="K161" s="5"/>
      <c r="L161" s="3">
        <f t="shared" si="41"/>
        <v>0</v>
      </c>
      <c r="O161"/>
    </row>
    <row r="162" spans="1:15" x14ac:dyDescent="0.3">
      <c r="A162" s="4"/>
      <c r="B162" s="40" t="s">
        <v>171</v>
      </c>
      <c r="C162" s="2" t="s">
        <v>11</v>
      </c>
      <c r="D162" s="62">
        <v>2</v>
      </c>
      <c r="E162" s="62"/>
      <c r="F162" s="6">
        <f t="shared" si="40"/>
        <v>0</v>
      </c>
      <c r="G162" s="33" t="s">
        <v>195</v>
      </c>
      <c r="H162" s="34" t="s">
        <v>11</v>
      </c>
      <c r="I162" s="35"/>
      <c r="J162" s="35">
        <v>2</v>
      </c>
      <c r="K162" s="5"/>
      <c r="L162" s="3">
        <f t="shared" si="41"/>
        <v>0</v>
      </c>
      <c r="O162"/>
    </row>
    <row r="163" spans="1:15" x14ac:dyDescent="0.3">
      <c r="A163" s="4"/>
      <c r="B163" s="40" t="s">
        <v>96</v>
      </c>
      <c r="C163" s="2" t="s">
        <v>11</v>
      </c>
      <c r="D163" s="62">
        <v>8</v>
      </c>
      <c r="E163" s="62"/>
      <c r="F163" s="6">
        <f t="shared" si="40"/>
        <v>0</v>
      </c>
      <c r="G163" s="33" t="s">
        <v>196</v>
      </c>
      <c r="H163" s="34" t="s">
        <v>11</v>
      </c>
      <c r="I163" s="35"/>
      <c r="J163" s="35">
        <v>8</v>
      </c>
      <c r="K163" s="5"/>
      <c r="L163" s="3">
        <f t="shared" si="41"/>
        <v>0</v>
      </c>
      <c r="O163"/>
    </row>
    <row r="164" spans="1:15" x14ac:dyDescent="0.3">
      <c r="A164" s="4"/>
      <c r="B164" s="40" t="s">
        <v>96</v>
      </c>
      <c r="C164" s="2" t="s">
        <v>11</v>
      </c>
      <c r="D164" s="62">
        <v>1</v>
      </c>
      <c r="E164" s="62"/>
      <c r="F164" s="6">
        <f t="shared" si="40"/>
        <v>0</v>
      </c>
      <c r="G164" s="33" t="s">
        <v>197</v>
      </c>
      <c r="H164" s="34" t="s">
        <v>11</v>
      </c>
      <c r="I164" s="35"/>
      <c r="J164" s="35">
        <v>1</v>
      </c>
      <c r="K164" s="5"/>
      <c r="L164" s="3">
        <f t="shared" si="41"/>
        <v>0</v>
      </c>
      <c r="O164"/>
    </row>
    <row r="165" spans="1:15" x14ac:dyDescent="0.3">
      <c r="A165" s="4"/>
      <c r="B165" s="40"/>
      <c r="C165" s="2"/>
      <c r="D165" s="62"/>
      <c r="E165" s="62"/>
      <c r="F165" s="6"/>
      <c r="G165" s="33" t="s">
        <v>198</v>
      </c>
      <c r="H165" s="34" t="s">
        <v>11</v>
      </c>
      <c r="I165" s="35"/>
      <c r="J165" s="35">
        <v>12</v>
      </c>
      <c r="K165" s="5"/>
      <c r="L165" s="3">
        <f t="shared" si="41"/>
        <v>0</v>
      </c>
      <c r="O165"/>
    </row>
    <row r="166" spans="1:15" x14ac:dyDescent="0.3">
      <c r="A166" s="4"/>
      <c r="B166" s="40"/>
      <c r="C166" s="2"/>
      <c r="D166" s="62"/>
      <c r="E166" s="62"/>
      <c r="F166" s="6"/>
      <c r="G166" s="33" t="s">
        <v>199</v>
      </c>
      <c r="H166" s="34" t="s">
        <v>11</v>
      </c>
      <c r="I166" s="35"/>
      <c r="J166" s="35">
        <v>2</v>
      </c>
      <c r="K166" s="5"/>
      <c r="L166" s="3">
        <f t="shared" si="41"/>
        <v>0</v>
      </c>
      <c r="O166"/>
    </row>
    <row r="167" spans="1:15" x14ac:dyDescent="0.3">
      <c r="A167" s="4"/>
      <c r="B167" s="40"/>
      <c r="C167" s="2"/>
      <c r="D167" s="62"/>
      <c r="E167" s="62"/>
      <c r="F167" s="6"/>
      <c r="G167" s="33" t="s">
        <v>200</v>
      </c>
      <c r="H167" s="34" t="s">
        <v>11</v>
      </c>
      <c r="I167" s="35"/>
      <c r="J167" s="35">
        <v>4</v>
      </c>
      <c r="K167" s="5"/>
      <c r="L167" s="3">
        <f t="shared" si="41"/>
        <v>0</v>
      </c>
      <c r="O167"/>
    </row>
    <row r="168" spans="1:15" x14ac:dyDescent="0.3">
      <c r="A168" s="4"/>
      <c r="B168" s="40" t="s">
        <v>90</v>
      </c>
      <c r="C168" s="2" t="s">
        <v>41</v>
      </c>
      <c r="D168" s="62">
        <v>20</v>
      </c>
      <c r="E168" s="62"/>
      <c r="F168" s="6">
        <f t="shared" si="40"/>
        <v>0</v>
      </c>
      <c r="G168" s="33" t="s">
        <v>201</v>
      </c>
      <c r="H168" s="34" t="s">
        <v>11</v>
      </c>
      <c r="I168" s="35"/>
      <c r="J168" s="35">
        <v>2</v>
      </c>
      <c r="K168" s="5"/>
      <c r="L168" s="3">
        <f t="shared" si="41"/>
        <v>0</v>
      </c>
      <c r="O168"/>
    </row>
    <row r="169" spans="1:15" x14ac:dyDescent="0.3">
      <c r="A169" s="4"/>
      <c r="B169" s="40" t="s">
        <v>97</v>
      </c>
      <c r="C169" s="2" t="s">
        <v>100</v>
      </c>
      <c r="D169" s="62">
        <v>8</v>
      </c>
      <c r="E169" s="62"/>
      <c r="F169" s="6">
        <f t="shared" si="40"/>
        <v>0</v>
      </c>
      <c r="G169" s="33" t="s">
        <v>202</v>
      </c>
      <c r="H169" s="34" t="s">
        <v>11</v>
      </c>
      <c r="I169" s="35"/>
      <c r="J169" s="35">
        <v>8</v>
      </c>
      <c r="K169" s="5"/>
      <c r="L169" s="3">
        <f t="shared" si="41"/>
        <v>0</v>
      </c>
      <c r="O169"/>
    </row>
    <row r="170" spans="1:15" x14ac:dyDescent="0.3">
      <c r="A170" s="4"/>
      <c r="B170" s="40" t="s">
        <v>94</v>
      </c>
      <c r="C170" s="2" t="s">
        <v>11</v>
      </c>
      <c r="D170" s="62">
        <v>2</v>
      </c>
      <c r="E170" s="62"/>
      <c r="F170" s="6">
        <f t="shared" si="40"/>
        <v>0</v>
      </c>
      <c r="G170" s="33" t="s">
        <v>203</v>
      </c>
      <c r="H170" s="34" t="s">
        <v>11</v>
      </c>
      <c r="I170" s="35"/>
      <c r="J170" s="35">
        <v>2</v>
      </c>
      <c r="K170" s="5"/>
      <c r="L170" s="3">
        <f t="shared" si="41"/>
        <v>0</v>
      </c>
      <c r="O170"/>
    </row>
    <row r="171" spans="1:15" x14ac:dyDescent="0.3">
      <c r="A171" s="4"/>
      <c r="B171" s="40" t="s">
        <v>172</v>
      </c>
      <c r="C171" s="2" t="s">
        <v>11</v>
      </c>
      <c r="D171" s="62">
        <v>2</v>
      </c>
      <c r="E171" s="62"/>
      <c r="F171" s="6">
        <f t="shared" si="40"/>
        <v>0</v>
      </c>
      <c r="G171" s="33" t="s">
        <v>204</v>
      </c>
      <c r="H171" s="34" t="s">
        <v>11</v>
      </c>
      <c r="I171" s="35"/>
      <c r="J171" s="35">
        <v>2</v>
      </c>
      <c r="K171" s="5"/>
      <c r="L171" s="3">
        <f t="shared" si="41"/>
        <v>0</v>
      </c>
      <c r="O171"/>
    </row>
    <row r="172" spans="1:15" x14ac:dyDescent="0.3">
      <c r="A172" s="4"/>
      <c r="B172" s="40" t="s">
        <v>173</v>
      </c>
      <c r="C172" s="2" t="s">
        <v>11</v>
      </c>
      <c r="D172" s="62">
        <v>2</v>
      </c>
      <c r="E172" s="62"/>
      <c r="F172" s="6">
        <f t="shared" si="40"/>
        <v>0</v>
      </c>
      <c r="G172" s="33" t="s">
        <v>205</v>
      </c>
      <c r="H172" s="34" t="s">
        <v>11</v>
      </c>
      <c r="I172" s="35"/>
      <c r="J172" s="35">
        <v>2</v>
      </c>
      <c r="K172" s="5"/>
      <c r="L172" s="3">
        <f t="shared" si="41"/>
        <v>0</v>
      </c>
      <c r="O172"/>
    </row>
    <row r="173" spans="1:15" x14ac:dyDescent="0.3">
      <c r="A173" s="4"/>
      <c r="B173" s="40" t="s">
        <v>174</v>
      </c>
      <c r="C173" s="2" t="s">
        <v>11</v>
      </c>
      <c r="D173" s="62">
        <v>2</v>
      </c>
      <c r="E173" s="62"/>
      <c r="F173" s="6">
        <f t="shared" si="40"/>
        <v>0</v>
      </c>
      <c r="G173" s="33" t="s">
        <v>206</v>
      </c>
      <c r="H173" s="34" t="s">
        <v>11</v>
      </c>
      <c r="I173" s="35"/>
      <c r="J173" s="35">
        <v>2</v>
      </c>
      <c r="K173" s="5"/>
      <c r="L173" s="3">
        <f t="shared" si="41"/>
        <v>0</v>
      </c>
      <c r="O173"/>
    </row>
    <row r="174" spans="1:15" x14ac:dyDescent="0.3">
      <c r="A174" s="4"/>
      <c r="B174" s="40" t="s">
        <v>84</v>
      </c>
      <c r="C174" s="2" t="s">
        <v>98</v>
      </c>
      <c r="D174" s="62">
        <v>10</v>
      </c>
      <c r="E174" s="62"/>
      <c r="F174" s="6">
        <f t="shared" si="40"/>
        <v>0</v>
      </c>
      <c r="G174" s="33" t="s">
        <v>207</v>
      </c>
      <c r="H174" s="34" t="s">
        <v>11</v>
      </c>
      <c r="I174" s="35"/>
      <c r="J174" s="35">
        <v>5</v>
      </c>
      <c r="K174" s="5"/>
      <c r="L174" s="3">
        <f t="shared" si="41"/>
        <v>0</v>
      </c>
      <c r="O174"/>
    </row>
    <row r="175" spans="1:15" ht="13.95" customHeight="1" x14ac:dyDescent="0.3">
      <c r="A175" s="4"/>
      <c r="B175" s="40" t="s">
        <v>84</v>
      </c>
      <c r="C175" s="2" t="s">
        <v>98</v>
      </c>
      <c r="D175" s="62">
        <v>4</v>
      </c>
      <c r="E175" s="62"/>
      <c r="F175" s="6">
        <f t="shared" si="40"/>
        <v>0</v>
      </c>
      <c r="G175" s="33" t="s">
        <v>208</v>
      </c>
      <c r="H175" s="34" t="s">
        <v>11</v>
      </c>
      <c r="I175" s="35"/>
      <c r="J175" s="35">
        <v>2</v>
      </c>
      <c r="K175" s="5"/>
      <c r="L175" s="3">
        <f t="shared" si="41"/>
        <v>0</v>
      </c>
      <c r="O175"/>
    </row>
    <row r="176" spans="1:15" ht="13.95" customHeight="1" x14ac:dyDescent="0.3">
      <c r="A176" s="4"/>
      <c r="B176" s="40" t="s">
        <v>84</v>
      </c>
      <c r="C176" s="2" t="s">
        <v>98</v>
      </c>
      <c r="D176" s="62">
        <v>24</v>
      </c>
      <c r="E176" s="62"/>
      <c r="F176" s="6">
        <f t="shared" si="40"/>
        <v>0</v>
      </c>
      <c r="G176" s="33" t="s">
        <v>101</v>
      </c>
      <c r="H176" s="34" t="s">
        <v>11</v>
      </c>
      <c r="I176" s="35"/>
      <c r="J176" s="35">
        <v>24</v>
      </c>
      <c r="K176" s="5"/>
      <c r="L176" s="3">
        <f t="shared" si="41"/>
        <v>0</v>
      </c>
      <c r="O176"/>
    </row>
    <row r="177" spans="1:15" ht="13.95" customHeight="1" x14ac:dyDescent="0.3">
      <c r="A177" s="4"/>
      <c r="B177" s="40" t="s">
        <v>84</v>
      </c>
      <c r="C177" s="2" t="s">
        <v>98</v>
      </c>
      <c r="D177" s="62">
        <v>3</v>
      </c>
      <c r="E177" s="62"/>
      <c r="F177" s="6">
        <f t="shared" si="40"/>
        <v>0</v>
      </c>
      <c r="G177" s="33" t="s">
        <v>209</v>
      </c>
      <c r="H177" s="34" t="s">
        <v>11</v>
      </c>
      <c r="I177" s="35"/>
      <c r="J177" s="35">
        <v>3</v>
      </c>
      <c r="K177" s="5"/>
      <c r="L177" s="3">
        <f t="shared" si="41"/>
        <v>0</v>
      </c>
      <c r="O177"/>
    </row>
    <row r="178" spans="1:15" ht="13.95" customHeight="1" x14ac:dyDescent="0.3">
      <c r="A178" s="4"/>
      <c r="B178" s="40" t="s">
        <v>84</v>
      </c>
      <c r="C178" s="2" t="s">
        <v>98</v>
      </c>
      <c r="D178" s="62">
        <v>2</v>
      </c>
      <c r="E178" s="62"/>
      <c r="F178" s="6">
        <f t="shared" si="40"/>
        <v>0</v>
      </c>
      <c r="G178" s="33" t="s">
        <v>210</v>
      </c>
      <c r="H178" s="34" t="s">
        <v>11</v>
      </c>
      <c r="I178" s="35"/>
      <c r="J178" s="35">
        <v>1</v>
      </c>
      <c r="K178" s="5"/>
      <c r="L178" s="3">
        <f t="shared" si="41"/>
        <v>0</v>
      </c>
      <c r="O178"/>
    </row>
    <row r="179" spans="1:15" ht="13.95" customHeight="1" x14ac:dyDescent="0.3">
      <c r="A179" s="4"/>
      <c r="B179" s="40" t="s">
        <v>84</v>
      </c>
      <c r="C179" s="2" t="s">
        <v>98</v>
      </c>
      <c r="D179" s="62">
        <v>1</v>
      </c>
      <c r="E179" s="62"/>
      <c r="F179" s="6">
        <f t="shared" si="40"/>
        <v>0</v>
      </c>
      <c r="G179" s="33" t="s">
        <v>211</v>
      </c>
      <c r="H179" s="34" t="s">
        <v>11</v>
      </c>
      <c r="I179" s="35"/>
      <c r="J179" s="35">
        <v>1</v>
      </c>
      <c r="K179" s="5"/>
      <c r="L179" s="3">
        <f t="shared" si="41"/>
        <v>0</v>
      </c>
      <c r="O179"/>
    </row>
    <row r="180" spans="1:15" ht="13.95" customHeight="1" x14ac:dyDescent="0.3">
      <c r="A180" s="4"/>
      <c r="B180" s="40" t="s">
        <v>84</v>
      </c>
      <c r="C180" s="2" t="s">
        <v>98</v>
      </c>
      <c r="D180" s="62">
        <v>2</v>
      </c>
      <c r="E180" s="62"/>
      <c r="F180" s="6">
        <f t="shared" si="40"/>
        <v>0</v>
      </c>
      <c r="G180" s="33" t="s">
        <v>212</v>
      </c>
      <c r="H180" s="34" t="s">
        <v>11</v>
      </c>
      <c r="I180" s="35"/>
      <c r="J180" s="35">
        <v>2</v>
      </c>
      <c r="K180" s="5"/>
      <c r="L180" s="3">
        <f t="shared" si="41"/>
        <v>0</v>
      </c>
      <c r="O180"/>
    </row>
    <row r="181" spans="1:15" ht="13.95" customHeight="1" x14ac:dyDescent="0.3">
      <c r="A181" s="4"/>
      <c r="B181" s="40" t="s">
        <v>175</v>
      </c>
      <c r="C181" s="2" t="s">
        <v>11</v>
      </c>
      <c r="D181" s="62">
        <v>1</v>
      </c>
      <c r="E181" s="62"/>
      <c r="F181" s="6">
        <f t="shared" si="40"/>
        <v>0</v>
      </c>
      <c r="G181" s="33" t="s">
        <v>213</v>
      </c>
      <c r="H181" s="34" t="s">
        <v>11</v>
      </c>
      <c r="I181" s="35"/>
      <c r="J181" s="35">
        <v>1</v>
      </c>
      <c r="K181" s="5"/>
      <c r="L181" s="3">
        <f t="shared" si="41"/>
        <v>0</v>
      </c>
      <c r="O181"/>
    </row>
    <row r="182" spans="1:15" ht="13.95" customHeight="1" x14ac:dyDescent="0.3">
      <c r="A182" s="4"/>
      <c r="B182" s="40" t="s">
        <v>84</v>
      </c>
      <c r="C182" s="2" t="s">
        <v>98</v>
      </c>
      <c r="D182" s="62">
        <v>3</v>
      </c>
      <c r="E182" s="62"/>
      <c r="F182" s="6">
        <f t="shared" si="40"/>
        <v>0</v>
      </c>
      <c r="G182" s="33" t="s">
        <v>214</v>
      </c>
      <c r="H182" s="34" t="s">
        <v>11</v>
      </c>
      <c r="I182" s="35"/>
      <c r="J182" s="35">
        <v>1</v>
      </c>
      <c r="K182" s="5"/>
      <c r="L182" s="3">
        <f t="shared" si="41"/>
        <v>0</v>
      </c>
      <c r="O182"/>
    </row>
    <row r="183" spans="1:15" ht="13.95" customHeight="1" x14ac:dyDescent="0.3">
      <c r="A183" s="4"/>
      <c r="B183" s="40" t="s">
        <v>84</v>
      </c>
      <c r="C183" s="2" t="s">
        <v>98</v>
      </c>
      <c r="D183" s="62">
        <v>3</v>
      </c>
      <c r="E183" s="62"/>
      <c r="F183" s="6">
        <f t="shared" ref="F183:F190" si="42">E183*D183</f>
        <v>0</v>
      </c>
      <c r="G183" s="33" t="s">
        <v>102</v>
      </c>
      <c r="H183" s="34" t="s">
        <v>11</v>
      </c>
      <c r="I183" s="35"/>
      <c r="J183" s="35">
        <v>1</v>
      </c>
      <c r="K183" s="5"/>
      <c r="L183" s="3">
        <f t="shared" si="41"/>
        <v>0</v>
      </c>
      <c r="O183"/>
    </row>
    <row r="184" spans="1:15" x14ac:dyDescent="0.3">
      <c r="A184" s="4"/>
      <c r="B184" s="40" t="s">
        <v>84</v>
      </c>
      <c r="C184" s="2" t="s">
        <v>98</v>
      </c>
      <c r="D184" s="62">
        <v>3</v>
      </c>
      <c r="E184" s="62"/>
      <c r="F184" s="6">
        <f t="shared" si="42"/>
        <v>0</v>
      </c>
      <c r="G184" s="33" t="s">
        <v>215</v>
      </c>
      <c r="H184" s="34" t="s">
        <v>11</v>
      </c>
      <c r="I184" s="35"/>
      <c r="J184" s="35">
        <v>1</v>
      </c>
      <c r="K184" s="5"/>
      <c r="L184" s="3">
        <f t="shared" si="41"/>
        <v>0</v>
      </c>
      <c r="O184"/>
    </row>
    <row r="185" spans="1:15" x14ac:dyDescent="0.3">
      <c r="A185" s="4"/>
      <c r="B185" s="40" t="s">
        <v>176</v>
      </c>
      <c r="C185" s="2" t="s">
        <v>11</v>
      </c>
      <c r="D185" s="62">
        <v>3</v>
      </c>
      <c r="E185" s="62"/>
      <c r="F185" s="6">
        <f t="shared" si="42"/>
        <v>0</v>
      </c>
      <c r="G185" s="33" t="s">
        <v>216</v>
      </c>
      <c r="H185" s="34" t="s">
        <v>100</v>
      </c>
      <c r="I185" s="35"/>
      <c r="J185" s="35">
        <v>3</v>
      </c>
      <c r="K185" s="5"/>
      <c r="L185" s="3">
        <f t="shared" si="41"/>
        <v>0</v>
      </c>
      <c r="O185"/>
    </row>
    <row r="186" spans="1:15" x14ac:dyDescent="0.3">
      <c r="A186" s="4"/>
      <c r="B186" s="40" t="s">
        <v>85</v>
      </c>
      <c r="C186" s="2" t="s">
        <v>98</v>
      </c>
      <c r="D186" s="62">
        <v>59</v>
      </c>
      <c r="E186" s="62"/>
      <c r="F186" s="6">
        <f t="shared" si="42"/>
        <v>0</v>
      </c>
      <c r="G186" s="33" t="s">
        <v>103</v>
      </c>
      <c r="H186" s="34" t="s">
        <v>11</v>
      </c>
      <c r="I186" s="35"/>
      <c r="J186" s="35">
        <v>1</v>
      </c>
      <c r="K186" s="5"/>
      <c r="L186" s="3">
        <f t="shared" si="41"/>
        <v>0</v>
      </c>
      <c r="O186"/>
    </row>
    <row r="187" spans="1:15" x14ac:dyDescent="0.3">
      <c r="A187" s="4"/>
      <c r="B187" s="40" t="s">
        <v>86</v>
      </c>
      <c r="C187" s="2" t="s">
        <v>11</v>
      </c>
      <c r="D187" s="62">
        <v>1</v>
      </c>
      <c r="E187" s="62"/>
      <c r="F187" s="6">
        <f t="shared" si="42"/>
        <v>0</v>
      </c>
      <c r="G187" s="33" t="s">
        <v>217</v>
      </c>
      <c r="H187" s="34" t="s">
        <v>11</v>
      </c>
      <c r="I187" s="35"/>
      <c r="J187" s="35">
        <v>1</v>
      </c>
      <c r="K187" s="5"/>
      <c r="L187" s="3">
        <f t="shared" si="41"/>
        <v>0</v>
      </c>
      <c r="O187"/>
    </row>
    <row r="188" spans="1:15" x14ac:dyDescent="0.3">
      <c r="A188" s="4"/>
      <c r="B188" s="40" t="s">
        <v>177</v>
      </c>
      <c r="C188" s="2" t="s">
        <v>11</v>
      </c>
      <c r="D188" s="62">
        <v>2</v>
      </c>
      <c r="E188" s="62"/>
      <c r="F188" s="6">
        <f t="shared" si="42"/>
        <v>0</v>
      </c>
      <c r="G188" s="33" t="s">
        <v>218</v>
      </c>
      <c r="H188" s="34" t="s">
        <v>11</v>
      </c>
      <c r="I188" s="35"/>
      <c r="J188" s="35">
        <v>2</v>
      </c>
      <c r="K188" s="5"/>
      <c r="L188" s="3">
        <f t="shared" si="41"/>
        <v>0</v>
      </c>
      <c r="O188"/>
    </row>
    <row r="189" spans="1:15" x14ac:dyDescent="0.3">
      <c r="A189" s="4"/>
      <c r="B189" s="40"/>
      <c r="C189" s="2"/>
      <c r="D189" s="62"/>
      <c r="E189" s="62"/>
      <c r="F189" s="6"/>
      <c r="G189" s="33" t="s">
        <v>219</v>
      </c>
      <c r="H189" s="34" t="s">
        <v>11</v>
      </c>
      <c r="I189" s="35"/>
      <c r="J189" s="35">
        <v>2</v>
      </c>
      <c r="K189" s="5"/>
      <c r="L189" s="3">
        <f t="shared" si="41"/>
        <v>0</v>
      </c>
      <c r="O189"/>
    </row>
    <row r="190" spans="1:15" x14ac:dyDescent="0.3">
      <c r="A190" s="4"/>
      <c r="B190" s="40" t="s">
        <v>177</v>
      </c>
      <c r="C190" s="2" t="s">
        <v>11</v>
      </c>
      <c r="D190" s="62">
        <v>2</v>
      </c>
      <c r="E190" s="62"/>
      <c r="F190" s="6">
        <f t="shared" si="42"/>
        <v>0</v>
      </c>
      <c r="G190" s="33" t="s">
        <v>220</v>
      </c>
      <c r="H190" s="34" t="s">
        <v>11</v>
      </c>
      <c r="I190" s="35"/>
      <c r="J190" s="35">
        <v>2</v>
      </c>
      <c r="K190" s="5"/>
      <c r="L190" s="3">
        <f t="shared" si="41"/>
        <v>0</v>
      </c>
      <c r="O190"/>
    </row>
    <row r="191" spans="1:15" x14ac:dyDescent="0.3">
      <c r="A191" s="4"/>
      <c r="B191" s="40"/>
      <c r="C191" s="2"/>
      <c r="D191" s="62"/>
      <c r="E191" s="62"/>
      <c r="F191" s="6"/>
      <c r="G191" s="33" t="s">
        <v>105</v>
      </c>
      <c r="H191" s="34" t="s">
        <v>11</v>
      </c>
      <c r="I191" s="35"/>
      <c r="J191" s="35">
        <v>500</v>
      </c>
      <c r="K191" s="5"/>
      <c r="L191" s="3">
        <f t="shared" ref="L191:L196" si="43">K191*J191</f>
        <v>0</v>
      </c>
      <c r="O191"/>
    </row>
    <row r="192" spans="1:15" x14ac:dyDescent="0.3">
      <c r="A192" s="4"/>
      <c r="B192" s="40"/>
      <c r="C192" s="2"/>
      <c r="D192" s="62"/>
      <c r="E192" s="62"/>
      <c r="F192" s="6"/>
      <c r="G192" s="33" t="s">
        <v>106</v>
      </c>
      <c r="H192" s="34" t="s">
        <v>107</v>
      </c>
      <c r="I192" s="35"/>
      <c r="J192" s="35">
        <v>10</v>
      </c>
      <c r="K192" s="5"/>
      <c r="L192" s="3">
        <f t="shared" si="43"/>
        <v>0</v>
      </c>
      <c r="O192"/>
    </row>
    <row r="193" spans="1:15" s="8" customFormat="1" x14ac:dyDescent="0.25">
      <c r="A193" s="4"/>
      <c r="B193" s="40"/>
      <c r="C193" s="2"/>
      <c r="D193" s="62"/>
      <c r="E193" s="62"/>
      <c r="F193" s="6"/>
      <c r="G193" s="33" t="s">
        <v>108</v>
      </c>
      <c r="H193" s="34" t="s">
        <v>107</v>
      </c>
      <c r="I193" s="35"/>
      <c r="J193" s="35">
        <v>5</v>
      </c>
      <c r="K193" s="5"/>
      <c r="L193" s="3">
        <f t="shared" si="43"/>
        <v>0</v>
      </c>
      <c r="M193" s="12"/>
      <c r="O193" s="39"/>
    </row>
    <row r="194" spans="1:15" s="8" customFormat="1" x14ac:dyDescent="0.25">
      <c r="A194" s="4"/>
      <c r="B194" s="40"/>
      <c r="C194" s="2"/>
      <c r="D194" s="62"/>
      <c r="E194" s="62"/>
      <c r="F194" s="6"/>
      <c r="G194" s="33" t="s">
        <v>109</v>
      </c>
      <c r="H194" s="34" t="s">
        <v>42</v>
      </c>
      <c r="I194" s="35"/>
      <c r="J194" s="35">
        <v>10</v>
      </c>
      <c r="K194" s="5"/>
      <c r="L194" s="3">
        <f t="shared" si="43"/>
        <v>0</v>
      </c>
      <c r="M194" s="12"/>
      <c r="O194" s="39"/>
    </row>
    <row r="195" spans="1:15" s="8" customFormat="1" x14ac:dyDescent="0.25">
      <c r="A195" s="4"/>
      <c r="B195" s="40"/>
      <c r="C195" s="2"/>
      <c r="D195" s="62"/>
      <c r="E195" s="62"/>
      <c r="F195" s="6"/>
      <c r="G195" s="33"/>
      <c r="H195" s="34"/>
      <c r="I195" s="35"/>
      <c r="J195" s="35"/>
      <c r="K195" s="5"/>
      <c r="L195" s="3"/>
      <c r="M195" s="12"/>
      <c r="O195" s="39"/>
    </row>
    <row r="196" spans="1:15" s="8" customFormat="1" x14ac:dyDescent="0.25">
      <c r="A196" s="4"/>
      <c r="B196" s="40"/>
      <c r="C196" s="2"/>
      <c r="D196" s="62"/>
      <c r="E196" s="62"/>
      <c r="F196" s="6"/>
      <c r="G196" s="33" t="s">
        <v>117</v>
      </c>
      <c r="H196" s="34" t="s">
        <v>221</v>
      </c>
      <c r="I196" s="35"/>
      <c r="J196" s="35">
        <v>1</v>
      </c>
      <c r="K196" s="5"/>
      <c r="L196" s="3">
        <f t="shared" si="43"/>
        <v>0</v>
      </c>
      <c r="M196" s="12"/>
      <c r="O196" s="39"/>
    </row>
    <row r="197" spans="1:15" x14ac:dyDescent="0.3">
      <c r="A197" s="102" t="s">
        <v>48</v>
      </c>
      <c r="B197" s="102"/>
      <c r="C197" s="102"/>
      <c r="D197" s="102"/>
      <c r="E197" s="102"/>
      <c r="F197" s="54">
        <f>SUM(F118:F196)</f>
        <v>0</v>
      </c>
      <c r="G197" s="103" t="s">
        <v>49</v>
      </c>
      <c r="H197" s="103"/>
      <c r="I197" s="103"/>
      <c r="J197" s="103"/>
      <c r="K197" s="103"/>
      <c r="L197" s="55">
        <f>SUM(L118:L196)</f>
        <v>0</v>
      </c>
      <c r="O197"/>
    </row>
    <row r="198" spans="1:15" ht="21" x14ac:dyDescent="0.4">
      <c r="A198" s="89" t="s">
        <v>119</v>
      </c>
      <c r="B198" s="90"/>
      <c r="C198" s="90"/>
      <c r="D198" s="90"/>
      <c r="E198" s="90"/>
      <c r="F198" s="90"/>
      <c r="G198" s="90"/>
      <c r="H198" s="90"/>
      <c r="I198" s="90"/>
      <c r="J198" s="90"/>
      <c r="K198" s="90"/>
      <c r="L198" s="91"/>
      <c r="O198"/>
    </row>
    <row r="199" spans="1:15" ht="24" x14ac:dyDescent="0.3">
      <c r="A199" s="4"/>
      <c r="B199" s="40" t="s">
        <v>281</v>
      </c>
      <c r="C199" s="2" t="s">
        <v>37</v>
      </c>
      <c r="D199" s="62">
        <v>1</v>
      </c>
      <c r="E199" s="62"/>
      <c r="F199" s="6">
        <f>E199</f>
        <v>0</v>
      </c>
      <c r="G199" s="33"/>
      <c r="H199" s="34"/>
      <c r="I199" s="35"/>
      <c r="J199" s="35"/>
      <c r="K199" s="5"/>
      <c r="L199" s="3"/>
      <c r="O199"/>
    </row>
    <row r="200" spans="1:15" x14ac:dyDescent="0.3">
      <c r="A200" s="4"/>
      <c r="B200" s="40"/>
      <c r="C200" s="2"/>
      <c r="D200" s="62"/>
      <c r="E200" s="62"/>
      <c r="F200" s="6"/>
      <c r="G200" s="33" t="s">
        <v>257</v>
      </c>
      <c r="H200" s="34" t="s">
        <v>11</v>
      </c>
      <c r="I200" s="35">
        <v>1</v>
      </c>
      <c r="J200" s="35">
        <v>1</v>
      </c>
      <c r="K200" s="5"/>
      <c r="L200" s="3"/>
      <c r="O200"/>
    </row>
    <row r="201" spans="1:15" ht="24" x14ac:dyDescent="0.3">
      <c r="A201" s="4"/>
      <c r="B201" s="40"/>
      <c r="C201" s="2"/>
      <c r="D201" s="62"/>
      <c r="E201" s="62"/>
      <c r="F201" s="6"/>
      <c r="G201" s="33" t="s">
        <v>258</v>
      </c>
      <c r="H201" s="34" t="s">
        <v>11</v>
      </c>
      <c r="I201" s="35">
        <v>1</v>
      </c>
      <c r="J201" s="35">
        <v>1</v>
      </c>
      <c r="K201" s="5"/>
      <c r="L201" s="3"/>
      <c r="O201"/>
    </row>
    <row r="202" spans="1:15" ht="36" x14ac:dyDescent="0.3">
      <c r="A202" s="4"/>
      <c r="B202" s="40" t="s">
        <v>52</v>
      </c>
      <c r="C202" s="2" t="s">
        <v>11</v>
      </c>
      <c r="D202" s="77">
        <v>1</v>
      </c>
      <c r="E202" s="62"/>
      <c r="F202" s="6">
        <f t="shared" ref="F202:F210" si="44">E202*D202</f>
        <v>0</v>
      </c>
      <c r="G202" s="33" t="s">
        <v>259</v>
      </c>
      <c r="H202" s="34" t="s">
        <v>11</v>
      </c>
      <c r="I202" s="35">
        <v>1</v>
      </c>
      <c r="J202" s="35">
        <v>1</v>
      </c>
      <c r="K202" s="5"/>
      <c r="L202" s="3">
        <f>K202*J202</f>
        <v>0</v>
      </c>
      <c r="O202"/>
    </row>
    <row r="203" spans="1:15" ht="24" x14ac:dyDescent="0.3">
      <c r="A203" s="4"/>
      <c r="B203" s="40" t="s">
        <v>53</v>
      </c>
      <c r="C203" s="2" t="s">
        <v>11</v>
      </c>
      <c r="D203" s="77">
        <v>1</v>
      </c>
      <c r="E203" s="62"/>
      <c r="F203" s="6">
        <f t="shared" si="44"/>
        <v>0</v>
      </c>
      <c r="G203" s="33" t="s">
        <v>260</v>
      </c>
      <c r="H203" s="34" t="s">
        <v>11</v>
      </c>
      <c r="I203" s="35">
        <v>1</v>
      </c>
      <c r="J203" s="35">
        <v>1</v>
      </c>
      <c r="K203" s="5"/>
      <c r="L203" s="3"/>
      <c r="O203"/>
    </row>
    <row r="204" spans="1:15" ht="24" x14ac:dyDescent="0.3">
      <c r="A204" s="4"/>
      <c r="B204" s="40" t="s">
        <v>76</v>
      </c>
      <c r="C204" s="2" t="s">
        <v>11</v>
      </c>
      <c r="D204" s="77">
        <v>2</v>
      </c>
      <c r="E204" s="62"/>
      <c r="F204" s="6">
        <f t="shared" si="44"/>
        <v>0</v>
      </c>
      <c r="G204" s="33" t="s">
        <v>261</v>
      </c>
      <c r="H204" s="34" t="s">
        <v>11</v>
      </c>
      <c r="I204" s="35">
        <v>1</v>
      </c>
      <c r="J204" s="35">
        <v>1</v>
      </c>
      <c r="K204" s="5"/>
      <c r="L204" s="3"/>
      <c r="O204"/>
    </row>
    <row r="205" spans="1:15" x14ac:dyDescent="0.3">
      <c r="A205" s="4"/>
      <c r="B205" s="40" t="s">
        <v>75</v>
      </c>
      <c r="C205" s="2" t="s">
        <v>37</v>
      </c>
      <c r="D205" s="77">
        <v>1</v>
      </c>
      <c r="E205" s="62"/>
      <c r="F205" s="6">
        <f t="shared" si="44"/>
        <v>0</v>
      </c>
      <c r="G205" s="33" t="s">
        <v>262</v>
      </c>
      <c r="H205" s="34" t="s">
        <v>221</v>
      </c>
      <c r="I205" s="35">
        <v>1</v>
      </c>
      <c r="J205" s="35">
        <v>1</v>
      </c>
      <c r="K205" s="5"/>
      <c r="L205" s="3"/>
      <c r="O205"/>
    </row>
    <row r="206" spans="1:15" x14ac:dyDescent="0.3">
      <c r="A206" s="4"/>
      <c r="B206" s="40"/>
      <c r="C206" s="2"/>
      <c r="D206" s="77"/>
      <c r="E206" s="62"/>
      <c r="F206" s="6"/>
      <c r="G206" s="33"/>
      <c r="H206" s="34"/>
      <c r="I206" s="35"/>
      <c r="J206" s="35"/>
      <c r="K206" s="5"/>
      <c r="L206" s="3"/>
      <c r="O206"/>
    </row>
    <row r="207" spans="1:15" x14ac:dyDescent="0.3">
      <c r="A207" s="4"/>
      <c r="B207" s="40"/>
      <c r="C207" s="2"/>
      <c r="D207" s="77"/>
      <c r="E207" s="62"/>
      <c r="F207" s="6"/>
      <c r="G207" s="33"/>
      <c r="H207" s="34"/>
      <c r="I207" s="35"/>
      <c r="J207" s="35"/>
      <c r="K207" s="5"/>
      <c r="L207" s="3"/>
      <c r="O207"/>
    </row>
    <row r="208" spans="1:15" x14ac:dyDescent="0.3">
      <c r="A208" s="4"/>
      <c r="B208" s="40" t="s">
        <v>263</v>
      </c>
      <c r="C208" s="2" t="s">
        <v>11</v>
      </c>
      <c r="D208" s="77">
        <v>1</v>
      </c>
      <c r="E208" s="62"/>
      <c r="F208" s="6"/>
      <c r="G208" s="33"/>
      <c r="H208" s="34"/>
      <c r="I208" s="35"/>
      <c r="J208" s="35"/>
      <c r="K208" s="5"/>
      <c r="L208" s="3"/>
      <c r="O208"/>
    </row>
    <row r="209" spans="1:15" x14ac:dyDescent="0.3">
      <c r="A209" s="4"/>
      <c r="B209" s="40" t="s">
        <v>54</v>
      </c>
      <c r="C209" s="2" t="s">
        <v>11</v>
      </c>
      <c r="D209" s="77">
        <v>1</v>
      </c>
      <c r="E209" s="62"/>
      <c r="F209" s="6">
        <f t="shared" si="44"/>
        <v>0</v>
      </c>
      <c r="G209" s="33"/>
      <c r="H209" s="34"/>
      <c r="I209" s="35"/>
      <c r="J209" s="35"/>
      <c r="K209" s="5"/>
      <c r="L209" s="3"/>
      <c r="O209"/>
    </row>
    <row r="210" spans="1:15" x14ac:dyDescent="0.3">
      <c r="A210" s="4"/>
      <c r="B210" s="40" t="s">
        <v>55</v>
      </c>
      <c r="C210" s="2" t="s">
        <v>11</v>
      </c>
      <c r="D210" s="77">
        <v>2</v>
      </c>
      <c r="E210" s="62"/>
      <c r="F210" s="6">
        <f t="shared" si="44"/>
        <v>0</v>
      </c>
      <c r="G210" s="33" t="s">
        <v>77</v>
      </c>
      <c r="H210" s="34" t="s">
        <v>11</v>
      </c>
      <c r="I210" s="35">
        <v>1</v>
      </c>
      <c r="J210" s="35">
        <v>2</v>
      </c>
      <c r="K210" s="5"/>
      <c r="L210" s="3">
        <f t="shared" ref="L210" si="45">K210*J210</f>
        <v>0</v>
      </c>
      <c r="O210"/>
    </row>
    <row r="211" spans="1:15" x14ac:dyDescent="0.3">
      <c r="A211" s="67"/>
      <c r="B211" s="40"/>
      <c r="C211" s="2"/>
      <c r="D211" s="62"/>
      <c r="E211" s="62"/>
      <c r="F211" s="6"/>
      <c r="G211" s="33"/>
      <c r="H211" s="34"/>
      <c r="I211" s="35"/>
      <c r="J211" s="35"/>
      <c r="K211" s="5"/>
      <c r="L211" s="3"/>
      <c r="O211"/>
    </row>
    <row r="212" spans="1:15" x14ac:dyDescent="0.3">
      <c r="A212" s="67"/>
      <c r="B212" s="40"/>
      <c r="C212" s="2"/>
      <c r="D212" s="62"/>
      <c r="E212" s="62"/>
      <c r="F212" s="6"/>
      <c r="G212" s="33"/>
      <c r="H212" s="34"/>
      <c r="I212" s="35"/>
      <c r="J212" s="35"/>
      <c r="K212" s="5"/>
      <c r="L212" s="3"/>
      <c r="O212"/>
    </row>
    <row r="213" spans="1:15" x14ac:dyDescent="0.3">
      <c r="A213" s="67"/>
      <c r="B213" s="40"/>
      <c r="C213" s="2"/>
      <c r="D213" s="62"/>
      <c r="E213" s="62"/>
      <c r="F213" s="6"/>
      <c r="G213" s="33"/>
      <c r="H213" s="34"/>
      <c r="I213" s="35"/>
      <c r="J213" s="35"/>
      <c r="K213" s="5"/>
      <c r="L213" s="3"/>
      <c r="O213"/>
    </row>
    <row r="214" spans="1:15" x14ac:dyDescent="0.3">
      <c r="A214" s="67"/>
      <c r="B214" s="40"/>
      <c r="C214" s="2"/>
      <c r="D214" s="62"/>
      <c r="E214" s="62"/>
      <c r="F214" s="6"/>
      <c r="G214" s="33"/>
      <c r="H214" s="34"/>
      <c r="I214" s="35"/>
      <c r="J214" s="35"/>
      <c r="K214" s="5"/>
      <c r="L214" s="3"/>
      <c r="O214"/>
    </row>
    <row r="215" spans="1:15" x14ac:dyDescent="0.3">
      <c r="A215" s="102" t="s">
        <v>50</v>
      </c>
      <c r="B215" s="102"/>
      <c r="C215" s="102"/>
      <c r="D215" s="102"/>
      <c r="E215" s="102"/>
      <c r="F215" s="54">
        <f>SUM(F199:F214)</f>
        <v>0</v>
      </c>
      <c r="G215" s="103" t="s">
        <v>51</v>
      </c>
      <c r="H215" s="103"/>
      <c r="I215" s="103"/>
      <c r="J215" s="103"/>
      <c r="K215" s="103"/>
      <c r="L215" s="55">
        <f>SUM(L200:L214)</f>
        <v>0</v>
      </c>
      <c r="O215"/>
    </row>
    <row r="216" spans="1:15" ht="21" x14ac:dyDescent="0.4">
      <c r="A216" s="89" t="s">
        <v>274</v>
      </c>
      <c r="B216" s="90"/>
      <c r="C216" s="90"/>
      <c r="D216" s="90"/>
      <c r="E216" s="90"/>
      <c r="F216" s="90"/>
      <c r="G216" s="90"/>
      <c r="H216" s="90"/>
      <c r="I216" s="90"/>
      <c r="J216" s="90"/>
      <c r="K216" s="90"/>
      <c r="L216" s="91"/>
      <c r="O216"/>
    </row>
    <row r="217" spans="1:15" x14ac:dyDescent="0.3">
      <c r="A217" s="4"/>
      <c r="B217" s="40" t="s">
        <v>264</v>
      </c>
      <c r="C217" s="2" t="s">
        <v>100</v>
      </c>
      <c r="D217" s="77">
        <v>1</v>
      </c>
      <c r="E217" s="62"/>
      <c r="F217" s="6">
        <f>E217*D217</f>
        <v>0</v>
      </c>
      <c r="G217" s="33"/>
      <c r="H217" s="34"/>
      <c r="I217" s="35"/>
      <c r="J217" s="35"/>
      <c r="K217" s="5"/>
      <c r="L217" s="3"/>
      <c r="O217"/>
    </row>
    <row r="218" spans="1:15" x14ac:dyDescent="0.3">
      <c r="A218" s="4"/>
      <c r="B218" s="40" t="s">
        <v>265</v>
      </c>
      <c r="C218" s="2" t="s">
        <v>100</v>
      </c>
      <c r="D218" s="77">
        <v>1</v>
      </c>
      <c r="E218" s="62"/>
      <c r="F218" s="6">
        <f t="shared" ref="F218:F219" si="46">E218*D218</f>
        <v>0</v>
      </c>
      <c r="G218" s="33"/>
      <c r="H218" s="34"/>
      <c r="I218" s="35"/>
      <c r="J218" s="35"/>
      <c r="K218" s="5"/>
      <c r="L218" s="3"/>
      <c r="O218"/>
    </row>
    <row r="219" spans="1:15" x14ac:dyDescent="0.3">
      <c r="A219" s="4"/>
      <c r="B219" s="40" t="s">
        <v>266</v>
      </c>
      <c r="C219" s="2" t="s">
        <v>100</v>
      </c>
      <c r="D219" s="77">
        <v>2</v>
      </c>
      <c r="E219" s="62"/>
      <c r="F219" s="6">
        <f t="shared" si="46"/>
        <v>0</v>
      </c>
      <c r="G219" s="33" t="s">
        <v>267</v>
      </c>
      <c r="H219" s="34" t="s">
        <v>37</v>
      </c>
      <c r="I219" s="35">
        <v>1</v>
      </c>
      <c r="J219" s="35">
        <v>1</v>
      </c>
      <c r="K219" s="5"/>
      <c r="L219" s="3">
        <f>K219*J219</f>
        <v>0</v>
      </c>
      <c r="O219"/>
    </row>
    <row r="220" spans="1:15" x14ac:dyDescent="0.3">
      <c r="A220" s="4"/>
      <c r="B220" s="40" t="s">
        <v>271</v>
      </c>
      <c r="C220" s="2" t="s">
        <v>37</v>
      </c>
      <c r="D220" s="77">
        <v>1</v>
      </c>
      <c r="E220" s="62"/>
      <c r="F220" s="6">
        <f>E220</f>
        <v>0</v>
      </c>
      <c r="G220" s="33" t="s">
        <v>268</v>
      </c>
      <c r="H220" s="34" t="s">
        <v>269</v>
      </c>
      <c r="I220" s="35">
        <v>1</v>
      </c>
      <c r="J220" s="35">
        <v>1</v>
      </c>
      <c r="K220" s="5"/>
      <c r="L220" s="3">
        <f t="shared" ref="L220:L222" si="47">K220*J220</f>
        <v>0</v>
      </c>
      <c r="O220"/>
    </row>
    <row r="221" spans="1:15" x14ac:dyDescent="0.3">
      <c r="A221" s="4"/>
      <c r="B221" s="40"/>
      <c r="C221" s="2"/>
      <c r="D221" s="77"/>
      <c r="E221" s="62"/>
      <c r="F221" s="6"/>
      <c r="G221" s="33" t="s">
        <v>270</v>
      </c>
      <c r="H221" s="34" t="s">
        <v>269</v>
      </c>
      <c r="I221" s="35">
        <v>1</v>
      </c>
      <c r="J221" s="35">
        <v>1</v>
      </c>
      <c r="K221" s="5"/>
      <c r="L221" s="3">
        <f t="shared" si="47"/>
        <v>0</v>
      </c>
      <c r="O221"/>
    </row>
    <row r="222" spans="1:15" x14ac:dyDescent="0.3">
      <c r="A222" s="4"/>
      <c r="B222" s="40"/>
      <c r="C222" s="2"/>
      <c r="D222" s="77"/>
      <c r="E222" s="62"/>
      <c r="F222" s="6"/>
      <c r="G222" s="33" t="s">
        <v>282</v>
      </c>
      <c r="H222" s="34" t="s">
        <v>11</v>
      </c>
      <c r="I222" s="35">
        <v>1</v>
      </c>
      <c r="J222" s="35">
        <v>2</v>
      </c>
      <c r="K222" s="5"/>
      <c r="L222" s="3">
        <f t="shared" si="47"/>
        <v>0</v>
      </c>
      <c r="O222"/>
    </row>
    <row r="223" spans="1:15" x14ac:dyDescent="0.3">
      <c r="A223" s="4"/>
      <c r="B223" s="40"/>
      <c r="C223" s="2"/>
      <c r="D223" s="62"/>
      <c r="E223" s="62"/>
      <c r="F223" s="6"/>
      <c r="G223" s="33"/>
      <c r="H223" s="34"/>
      <c r="I223" s="35"/>
      <c r="J223" s="35"/>
      <c r="K223" s="5"/>
      <c r="L223" s="3"/>
      <c r="O223"/>
    </row>
    <row r="224" spans="1:15" x14ac:dyDescent="0.3">
      <c r="A224" s="102" t="s">
        <v>50</v>
      </c>
      <c r="B224" s="102"/>
      <c r="C224" s="102"/>
      <c r="D224" s="102"/>
      <c r="E224" s="102"/>
      <c r="F224" s="54">
        <f>SUM(F217:F223)</f>
        <v>0</v>
      </c>
      <c r="G224" s="103" t="s">
        <v>51</v>
      </c>
      <c r="H224" s="103"/>
      <c r="I224" s="103"/>
      <c r="J224" s="103"/>
      <c r="K224" s="103"/>
      <c r="L224" s="55">
        <f>SUM(L217:L223)</f>
        <v>0</v>
      </c>
      <c r="O224"/>
    </row>
    <row r="225" spans="1:15" s="8" customFormat="1" ht="15.6" x14ac:dyDescent="0.3">
      <c r="A225" s="41"/>
      <c r="B225" s="42" t="s">
        <v>14</v>
      </c>
      <c r="C225" s="41"/>
      <c r="D225" s="43"/>
      <c r="E225" s="44"/>
      <c r="F225" s="45">
        <f>F35+F77+F197+F215+F116+F224+F23+F14</f>
        <v>0</v>
      </c>
      <c r="G225" s="42" t="s">
        <v>14</v>
      </c>
      <c r="H225" s="41"/>
      <c r="I225" s="41"/>
      <c r="J225" s="41"/>
      <c r="K225" s="17"/>
      <c r="L225" s="45">
        <f>L35+L77+L197+L215+L116+L224+L23+L14</f>
        <v>0</v>
      </c>
      <c r="M225" s="12"/>
      <c r="O225" s="39"/>
    </row>
    <row r="226" spans="1:15" s="8" customFormat="1" ht="15.6" x14ac:dyDescent="0.3">
      <c r="A226" s="41"/>
      <c r="B226" s="46" t="s">
        <v>15</v>
      </c>
      <c r="C226" s="47">
        <v>0.05</v>
      </c>
      <c r="D226" s="43"/>
      <c r="E226" s="44"/>
      <c r="F226" s="48">
        <f>F225*C226</f>
        <v>0</v>
      </c>
      <c r="G226" s="46" t="s">
        <v>16</v>
      </c>
      <c r="H226" s="49">
        <v>0.04</v>
      </c>
      <c r="I226" s="16"/>
      <c r="J226" s="48"/>
      <c r="K226" s="17"/>
      <c r="L226" s="45">
        <f>(H226*L225)</f>
        <v>0</v>
      </c>
      <c r="M226" s="12"/>
      <c r="O226" s="39"/>
    </row>
    <row r="227" spans="1:15" s="8" customFormat="1" ht="30.6" x14ac:dyDescent="0.3">
      <c r="A227" s="41"/>
      <c r="B227" s="46"/>
      <c r="C227" s="47"/>
      <c r="D227" s="43"/>
      <c r="E227" s="44"/>
      <c r="F227" s="48"/>
      <c r="G227" s="46" t="s">
        <v>272</v>
      </c>
      <c r="H227" s="49" t="s">
        <v>273</v>
      </c>
      <c r="I227" s="16"/>
      <c r="J227" s="48">
        <v>1</v>
      </c>
      <c r="K227" s="17"/>
      <c r="L227" s="45">
        <f>K227*J227</f>
        <v>0</v>
      </c>
      <c r="M227" s="12"/>
      <c r="O227" s="39"/>
    </row>
    <row r="228" spans="1:15" s="8" customFormat="1" ht="15.6" x14ac:dyDescent="0.3">
      <c r="A228" s="41"/>
      <c r="B228" s="46"/>
      <c r="C228" s="47"/>
      <c r="D228" s="43"/>
      <c r="E228" s="44"/>
      <c r="F228" s="48"/>
      <c r="G228" s="46" t="s">
        <v>17</v>
      </c>
      <c r="H228" s="49" t="s">
        <v>18</v>
      </c>
      <c r="I228" s="16"/>
      <c r="J228" s="48">
        <v>4</v>
      </c>
      <c r="K228" s="17"/>
      <c r="L228" s="45">
        <f>K228*J228</f>
        <v>0</v>
      </c>
      <c r="M228" s="12"/>
      <c r="O228" s="39"/>
    </row>
    <row r="229" spans="1:15" s="8" customFormat="1" ht="15.6" x14ac:dyDescent="0.3">
      <c r="A229" s="9"/>
      <c r="B229" s="13"/>
      <c r="C229" s="14"/>
      <c r="D229" s="23"/>
      <c r="E229" s="24"/>
      <c r="F229" s="15"/>
      <c r="G229" s="13" t="s">
        <v>19</v>
      </c>
      <c r="H229" s="18" t="s">
        <v>18</v>
      </c>
      <c r="I229" s="19"/>
      <c r="J229" s="19">
        <v>4</v>
      </c>
      <c r="K229" s="17"/>
      <c r="L229" s="11">
        <f>J229*K229</f>
        <v>0</v>
      </c>
      <c r="M229" s="12"/>
      <c r="O229" s="39"/>
    </row>
    <row r="230" spans="1:15" s="8" customFormat="1" ht="15.6" x14ac:dyDescent="0.3">
      <c r="A230" s="9"/>
      <c r="B230" s="13"/>
      <c r="C230" s="14"/>
      <c r="D230" s="23"/>
      <c r="E230" s="24"/>
      <c r="F230" s="15"/>
      <c r="G230" s="13" t="s">
        <v>20</v>
      </c>
      <c r="H230" s="18" t="s">
        <v>34</v>
      </c>
      <c r="I230" s="19"/>
      <c r="J230" s="19">
        <v>2</v>
      </c>
      <c r="K230" s="17"/>
      <c r="L230" s="11">
        <f>K230*J230</f>
        <v>0</v>
      </c>
      <c r="M230" s="12"/>
      <c r="O230" s="39"/>
    </row>
    <row r="231" spans="1:15" s="8" customFormat="1" ht="31.2" x14ac:dyDescent="0.3">
      <c r="A231" s="9"/>
      <c r="B231" s="10" t="s">
        <v>21</v>
      </c>
      <c r="C231" s="9"/>
      <c r="D231" s="23"/>
      <c r="E231" s="31"/>
      <c r="F231" s="32">
        <f>SUM(F225:F228)</f>
        <v>0</v>
      </c>
      <c r="G231" s="64" t="s">
        <v>22</v>
      </c>
      <c r="H231" s="9"/>
      <c r="I231" s="9"/>
      <c r="J231" s="9"/>
      <c r="K231" s="9"/>
      <c r="L231" s="32">
        <f>L225+L226+L229+L228+L230+L227</f>
        <v>0</v>
      </c>
      <c r="M231" s="12"/>
      <c r="O231" s="39"/>
    </row>
    <row r="232" spans="1:15" s="8" customFormat="1" ht="15.6" x14ac:dyDescent="0.25">
      <c r="A232" s="27"/>
      <c r="B232" s="27"/>
      <c r="C232" s="27"/>
      <c r="D232" s="28"/>
      <c r="E232" s="28"/>
      <c r="F232" s="28"/>
      <c r="G232" s="29" t="s">
        <v>23</v>
      </c>
      <c r="H232" s="27"/>
      <c r="I232" s="27"/>
      <c r="J232" s="27"/>
      <c r="K232" s="27"/>
      <c r="L232" s="30">
        <f>F231+L231</f>
        <v>0</v>
      </c>
      <c r="M232" s="12"/>
      <c r="O232" s="39"/>
    </row>
    <row r="233" spans="1:15" s="8" customFormat="1" ht="15.6" x14ac:dyDescent="0.25">
      <c r="A233" s="20"/>
      <c r="B233" s="20"/>
      <c r="C233" s="20"/>
      <c r="D233" s="25"/>
      <c r="E233" s="25"/>
      <c r="F233" s="25"/>
      <c r="G233" s="21" t="s">
        <v>24</v>
      </c>
      <c r="H233" s="20"/>
      <c r="I233" s="20"/>
      <c r="J233" s="20"/>
      <c r="K233" s="20"/>
      <c r="L233" s="22">
        <f>L232/5</f>
        <v>0</v>
      </c>
      <c r="M233" s="12"/>
      <c r="O233" s="39"/>
    </row>
    <row r="234" spans="1:15" ht="15.6" x14ac:dyDescent="0.3">
      <c r="A234" s="20"/>
      <c r="B234" s="20"/>
      <c r="C234" s="20"/>
      <c r="D234" s="25"/>
      <c r="E234" s="25"/>
      <c r="F234" s="25"/>
      <c r="G234" s="21" t="s">
        <v>25</v>
      </c>
      <c r="H234" s="20"/>
      <c r="I234" s="20"/>
      <c r="J234" s="20"/>
      <c r="K234" s="20"/>
      <c r="L234" s="22">
        <f>L232+L233</f>
        <v>0</v>
      </c>
    </row>
    <row r="238" spans="1:15" ht="15.6" x14ac:dyDescent="0.3">
      <c r="B238" s="50"/>
      <c r="G238" s="50"/>
    </row>
    <row r="239" spans="1:15" ht="15.6" x14ac:dyDescent="0.3">
      <c r="B239" s="51"/>
      <c r="G239" s="51"/>
    </row>
    <row r="240" spans="1:15" x14ac:dyDescent="0.3">
      <c r="B240" s="71"/>
      <c r="G240" s="76"/>
    </row>
    <row r="241" spans="2:7" ht="15.6" x14ac:dyDescent="0.3">
      <c r="B241" s="52"/>
      <c r="G241" s="73"/>
    </row>
    <row r="242" spans="2:7" x14ac:dyDescent="0.3">
      <c r="B242" s="72"/>
      <c r="G242" s="74"/>
    </row>
    <row r="243" spans="2:7" x14ac:dyDescent="0.3">
      <c r="B243" s="72"/>
      <c r="G243" s="74"/>
    </row>
    <row r="244" spans="2:7" x14ac:dyDescent="0.3">
      <c r="B244" s="72"/>
      <c r="G244" s="74"/>
    </row>
    <row r="245" spans="2:7" x14ac:dyDescent="0.3">
      <c r="B245" s="72"/>
      <c r="G245" s="72"/>
    </row>
    <row r="246" spans="2:7" x14ac:dyDescent="0.3">
      <c r="B246" s="72"/>
      <c r="G246" s="75"/>
    </row>
    <row r="247" spans="2:7" x14ac:dyDescent="0.3">
      <c r="B247" s="72"/>
      <c r="G247" s="74"/>
    </row>
    <row r="248" spans="2:7" ht="15.6" x14ac:dyDescent="0.3">
      <c r="B248" s="52"/>
    </row>
    <row r="249" spans="2:7" ht="15.6" x14ac:dyDescent="0.3">
      <c r="B249" s="52"/>
      <c r="G249" s="51"/>
    </row>
    <row r="250" spans="2:7" ht="15.6" x14ac:dyDescent="0.3">
      <c r="B250" s="51"/>
      <c r="G250" s="51"/>
    </row>
    <row r="251" spans="2:7" ht="15.6" x14ac:dyDescent="0.3">
      <c r="B251" s="51"/>
      <c r="G251" s="51" t="s">
        <v>26</v>
      </c>
    </row>
    <row r="252" spans="2:7" ht="15.6" x14ac:dyDescent="0.3">
      <c r="B252" s="51"/>
      <c r="G252" s="51"/>
    </row>
    <row r="253" spans="2:7" ht="15.6" x14ac:dyDescent="0.3">
      <c r="B253" s="53"/>
      <c r="G253" s="51" t="s">
        <v>27</v>
      </c>
    </row>
    <row r="254" spans="2:7" ht="15.6" x14ac:dyDescent="0.3">
      <c r="G254" s="51"/>
    </row>
  </sheetData>
  <mergeCells count="27">
    <mergeCell ref="A5:L5"/>
    <mergeCell ref="A14:E14"/>
    <mergeCell ref="G14:K14"/>
    <mergeCell ref="A216:L216"/>
    <mergeCell ref="A224:E224"/>
    <mergeCell ref="G224:K224"/>
    <mergeCell ref="A215:E215"/>
    <mergeCell ref="G215:K215"/>
    <mergeCell ref="A116:E116"/>
    <mergeCell ref="G116:K116"/>
    <mergeCell ref="A117:L117"/>
    <mergeCell ref="B2:L2"/>
    <mergeCell ref="A15:L15"/>
    <mergeCell ref="A23:E23"/>
    <mergeCell ref="G23:K23"/>
    <mergeCell ref="A198:L198"/>
    <mergeCell ref="A35:E35"/>
    <mergeCell ref="G35:K35"/>
    <mergeCell ref="A24:L24"/>
    <mergeCell ref="A36:L36"/>
    <mergeCell ref="I3:L3"/>
    <mergeCell ref="C3:G3"/>
    <mergeCell ref="A78:L78"/>
    <mergeCell ref="A77:E77"/>
    <mergeCell ref="G77:K77"/>
    <mergeCell ref="A197:E197"/>
    <mergeCell ref="G197:K197"/>
  </mergeCells>
  <phoneticPr fontId="24" type="noConversion"/>
  <pageMargins left="0.7" right="0.7" top="0.75" bottom="0.75" header="0.3" footer="0.3"/>
  <pageSetup paperSize="9" scale="69" fitToHeight="0" orientation="landscape" r:id="rId1"/>
  <colBreaks count="1" manualBreakCount="1">
    <brk id="1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6B169751D4D4F4BB5A491868100ED4A" ma:contentTypeVersion="14" ma:contentTypeDescription="Створення нового документа." ma:contentTypeScope="" ma:versionID="dd30ae4b085d18b40c3c0f59faa74645">
  <xsd:schema xmlns:xsd="http://www.w3.org/2001/XMLSchema" xmlns:xs="http://www.w3.org/2001/XMLSchema" xmlns:p="http://schemas.microsoft.com/office/2006/metadata/properties" xmlns:ns3="7f3da644-b941-4799-a26b-c45526bd1065" xmlns:ns4="7b3bd408-82ff-4eb8-9f1f-53fbef346ea9" targetNamespace="http://schemas.microsoft.com/office/2006/metadata/properties" ma:root="true" ma:fieldsID="d71f6397a8d9cdaea2eea74581ea20d2" ns3:_="" ns4:_="">
    <xsd:import namespace="7f3da644-b941-4799-a26b-c45526bd1065"/>
    <xsd:import namespace="7b3bd408-82ff-4eb8-9f1f-53fbef346e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3da644-b941-4799-a26b-c45526bd1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3bd408-82ff-4eb8-9f1f-53fbef346ea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Геш підказки про спільний доступ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7F1A84-0D81-472B-84BD-930463D410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50CA12-25AB-4209-90FE-7DFAD82ECA52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7f3da644-b941-4799-a26b-c45526bd1065"/>
    <ds:schemaRef ds:uri="7b3bd408-82ff-4eb8-9f1f-53fbef346ea9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11B9DB-09AC-4ED0-A001-005254BDB095}">
  <ds:schemaRefs>
    <ds:schemaRef ds:uri="7b3bd408-82ff-4eb8-9f1f-53fbef346ea9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7f3da644-b941-4799-a26b-c45526bd1065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1й поверх</vt:lpstr>
      <vt:lpstr>'1й поверх'!Область_друку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2023-11-29T13:15:38Z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0x01010036B169751D4D4F4BB5A491868100ED4A</vt:lpwstr>
  </property>
</Properties>
</file>