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20"/>
  </bookViews>
  <sheets>
    <sheet name="Аркуш1" sheetId="1" r:id="rId1"/>
    <sheet name="Аркуш3" sheetId="3" r:id="rId2"/>
  </sheets>
  <calcPr calcId="125725"/>
</workbook>
</file>

<file path=xl/calcChain.xml><?xml version="1.0" encoding="utf-8"?>
<calcChain xmlns="http://schemas.openxmlformats.org/spreadsheetml/2006/main">
  <c r="E14" i="1"/>
  <c r="E13"/>
  <c r="E12"/>
  <c r="E11"/>
  <c r="E10"/>
  <c r="E9"/>
  <c r="E7" l="1"/>
  <c r="E3"/>
  <c r="E2"/>
  <c r="E5"/>
  <c r="E4"/>
  <c r="E6"/>
  <c r="E8"/>
</calcChain>
</file>

<file path=xl/sharedStrings.xml><?xml version="1.0" encoding="utf-8"?>
<sst xmlns="http://schemas.openxmlformats.org/spreadsheetml/2006/main" count="70" uniqueCount="52">
  <si>
    <t>#</t>
  </si>
  <si>
    <t>Назва організації</t>
  </si>
  <si>
    <t>Навза проекту</t>
  </si>
  <si>
    <t>Інституційна підтримка “Діксі Груп”</t>
  </si>
  <si>
    <t>ГО "Діксі груп"</t>
  </si>
  <si>
    <t>Інституційний розвиток інноваційного аналітичного центру "Агенція журналістики даних"</t>
  </si>
  <si>
    <t>ГО “Центр дослідження суспільства” (Аналітичний Центр  CEDOS)</t>
  </si>
  <si>
    <t>Cталий розвиток аналітичного центру Асоціації сприяння самоорганізації населення</t>
  </si>
  <si>
    <t>ВГО «Асоціація сприяння самоорганізації населення»</t>
  </si>
  <si>
    <t>Забезпечення сталого розвитку аналітичного центру "Інститут аналітики та адвокації"</t>
  </si>
  <si>
    <t>Громадська організація "Інститут аналітики та адвокації"</t>
  </si>
  <si>
    <t>Проект організаційного розвитку, спрямований на посилення стабільності та впливовості ЦНЄ</t>
  </si>
  <si>
    <t>Громадська організація "Центр "Нова Європа"</t>
  </si>
  <si>
    <t>Відділення польської фундації "CASE- Центр соціально-економічних досліджень - наукова фундація" "Центр соціально-економічних досліджень- CASE-Україна"</t>
  </si>
  <si>
    <t>Громадська організація "Український центр Європейської політики"</t>
  </si>
  <si>
    <t>Громадська організація "ВОКС УКРАЇНА"</t>
  </si>
  <si>
    <t>ГО "Центр економічної стратегії"</t>
  </si>
  <si>
    <t>Зміцнення інституційного потенціалу аналітичного центру CASE Україна»</t>
  </si>
  <si>
    <t>Інституційний розвиток CEDOS задля доказового прийняття рішень у реформах в Україні</t>
  </si>
  <si>
    <t>Громадська спілка"Аналітичний центр УКУ"</t>
  </si>
  <si>
    <t>Посилення інституційної спроможності ГО «УЦЄП» як аналітичного центру</t>
  </si>
  <si>
    <t>Інституційний грант спрямований на організаційний розвиток та виконання Стратегії ГО «Вокс Україна</t>
  </si>
  <si>
    <t>Інституційне зміцнення організації згідно плану стратегічного розвитку до 2021 року</t>
  </si>
  <si>
    <t>Розбудова інституційної спроможності ГС "Аналітичний центр Українського католицького Університету</t>
  </si>
  <si>
    <t>Зміцнення  організаційного  потенціалу  та аналітичних спроможностей Міждисциплінарного науково-освітнього центру протидії корупції в Україні НаУКМА</t>
  </si>
  <si>
    <t>Відродження та інституційна розбудова Школи політичної аналітики НаУКМА</t>
  </si>
  <si>
    <t>ГО "Агенція журналістики даних"/ Тексти</t>
  </si>
  <si>
    <t>Місто</t>
  </si>
  <si>
    <t>Київ</t>
  </si>
  <si>
    <t>Одеса</t>
  </si>
  <si>
    <t>Полтава</t>
  </si>
  <si>
    <t>Розмір фінансування у 2019 році ($)</t>
  </si>
  <si>
    <t>ГО "Рада зовнішньої політики «Українська призма»"</t>
  </si>
  <si>
    <t>ГО “Інститут прикладних гуманітарних досліджень “</t>
  </si>
  <si>
    <t xml:space="preserve">ГО «Регіональний центр прав людини» </t>
  </si>
  <si>
    <t>ГО "Експертний центр з прав людини"</t>
  </si>
  <si>
    <t>ГО "ФУНДАЦІЯ ДЕЮРЕ"</t>
  </si>
  <si>
    <t>ГО "Інститут законодавчих ідей"</t>
  </si>
  <si>
    <t>БО "МБФ "ПОВЕРНИСЬ ЖИВИМ"</t>
  </si>
  <si>
    <t>ГО "Стейтвотч"</t>
  </si>
  <si>
    <t>Харків</t>
  </si>
  <si>
    <r>
      <rPr>
        <sz val="11"/>
        <color theme="1"/>
        <rFont val="Calibri"/>
        <family val="2"/>
        <charset val="204"/>
        <scheme val="minor"/>
      </rPr>
      <t xml:space="preserve">Національний університет «Києво-Могилянська академія» (НаУКМА)/ </t>
    </r>
    <r>
      <rPr>
        <sz val="11"/>
        <rFont val="Calibri"/>
        <family val="2"/>
        <charset val="204"/>
        <scheme val="minor"/>
      </rPr>
      <t>Міждисциплінарний науково-освітний центр протидії корупції</t>
    </r>
  </si>
  <si>
    <r>
      <rPr>
        <sz val="11"/>
        <color theme="1"/>
        <rFont val="Calibri"/>
        <family val="2"/>
        <charset val="204"/>
        <scheme val="minor"/>
      </rPr>
      <t xml:space="preserve">Національний університет «Києво-Могилянська академія» (НаУКМА)/   </t>
    </r>
    <r>
      <rPr>
        <sz val="11"/>
        <color indexed="8"/>
        <rFont val="Calibri"/>
        <family val="2"/>
        <charset val="204"/>
        <scheme val="minor"/>
      </rPr>
      <t>Школа політичної аналітики</t>
    </r>
  </si>
  <si>
    <t>Посилення спроможності "Української призми" в створенні та підтримці інструментів експертної дипломатії»</t>
  </si>
  <si>
    <t>«Зміцнення аналітичного та організаційного потенціалу Інституту прикладних гуманітарних досліджень»</t>
  </si>
  <si>
    <t>«Інституційний розвиток громадської організації "Регіональний центр прав людини»</t>
  </si>
  <si>
    <t>Посилення аналітичної спроможності та замученості Експертного центру з прав людини до процесу прийняття рішень у сфері кримінальної юстиції»</t>
  </si>
  <si>
    <t>«Інституційна підтримка ГО "Фундація ДЕЮРЕ"»</t>
  </si>
  <si>
    <t>«Інституційний розвиток аналітичного центру "Інститут законодавчих ідей»»</t>
  </si>
  <si>
    <t>«Ініціатива з розвитку аналітичного центру "Повернись живим"»</t>
  </si>
  <si>
    <t>«Інституційна підтримка ГО “Стейтвотч”»</t>
  </si>
  <si>
    <t>Просимо звернути увагу, що аудит структурних підрозділів НАУКМА здійснюється лише в межах проекту інституційного гранту, а недіяльності університету, загалом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</si>
</sst>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" fontId="0" fillId="0" borderId="0" xfId="0" applyNumberFormat="1" applyFill="1" applyBorder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wrapText="1"/>
    </xf>
    <xf numFmtId="4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85" zoomScaleNormal="85" workbookViewId="0">
      <selection activeCell="G3" sqref="G3"/>
    </sheetView>
  </sheetViews>
  <sheetFormatPr defaultColWidth="9.1796875" defaultRowHeight="14.5"/>
  <cols>
    <col min="1" max="1" width="4.54296875" style="1" customWidth="1"/>
    <col min="2" max="2" width="25.1796875" style="2" customWidth="1"/>
    <col min="3" max="3" width="24.1796875" style="1" customWidth="1"/>
    <col min="4" max="4" width="11.81640625" style="1" customWidth="1"/>
    <col min="5" max="5" width="22.453125" style="17" customWidth="1"/>
    <col min="6" max="7" width="20.81640625" style="2" customWidth="1"/>
    <col min="8" max="8" width="27.81640625" style="1" customWidth="1"/>
    <col min="9" max="16384" width="9.1796875" style="1"/>
  </cols>
  <sheetData>
    <row r="1" spans="1:7" ht="32.25" customHeight="1">
      <c r="A1" s="9" t="s">
        <v>0</v>
      </c>
      <c r="B1" s="10" t="s">
        <v>2</v>
      </c>
      <c r="C1" s="9" t="s">
        <v>1</v>
      </c>
      <c r="D1" s="9" t="s">
        <v>27</v>
      </c>
      <c r="E1" s="10" t="s">
        <v>31</v>
      </c>
    </row>
    <row r="2" spans="1:7" ht="29">
      <c r="A2" s="6">
        <v>1</v>
      </c>
      <c r="B2" s="5" t="s">
        <v>3</v>
      </c>
      <c r="C2" s="12" t="s">
        <v>4</v>
      </c>
      <c r="D2" s="12" t="s">
        <v>28</v>
      </c>
      <c r="E2" s="15">
        <f>53110+53106</f>
        <v>106216</v>
      </c>
      <c r="F2" s="3"/>
      <c r="G2" s="3"/>
    </row>
    <row r="3" spans="1:7" ht="72.5">
      <c r="A3" s="6">
        <v>2</v>
      </c>
      <c r="B3" s="5" t="s">
        <v>5</v>
      </c>
      <c r="C3" s="11" t="s">
        <v>26</v>
      </c>
      <c r="D3" s="11" t="s">
        <v>28</v>
      </c>
      <c r="E3" s="15">
        <f>39250+39250</f>
        <v>78500</v>
      </c>
      <c r="F3" s="3"/>
      <c r="G3" s="3"/>
    </row>
    <row r="4" spans="1:7" ht="58">
      <c r="A4" s="6">
        <v>3</v>
      </c>
      <c r="B4" s="11" t="s">
        <v>7</v>
      </c>
      <c r="C4" s="11" t="s">
        <v>8</v>
      </c>
      <c r="D4" s="11" t="s">
        <v>29</v>
      </c>
      <c r="E4" s="15">
        <f>32680+32670</f>
        <v>65350</v>
      </c>
      <c r="F4" s="4"/>
      <c r="G4" s="4"/>
    </row>
    <row r="5" spans="1:7" ht="58">
      <c r="A5" s="6">
        <v>4</v>
      </c>
      <c r="B5" s="7" t="s">
        <v>9</v>
      </c>
      <c r="C5" s="7" t="s">
        <v>10</v>
      </c>
      <c r="D5" s="7" t="s">
        <v>30</v>
      </c>
      <c r="E5" s="15">
        <f>23000+24000</f>
        <v>47000</v>
      </c>
    </row>
    <row r="6" spans="1:7" ht="58">
      <c r="A6" s="6">
        <v>5</v>
      </c>
      <c r="B6" s="7" t="s">
        <v>11</v>
      </c>
      <c r="C6" s="7" t="s">
        <v>12</v>
      </c>
      <c r="D6" s="7" t="s">
        <v>28</v>
      </c>
      <c r="E6" s="15">
        <f>42000+41000</f>
        <v>83000</v>
      </c>
    </row>
    <row r="7" spans="1:7" ht="58">
      <c r="A7" s="6">
        <v>6</v>
      </c>
      <c r="B7" s="7" t="s">
        <v>18</v>
      </c>
      <c r="C7" s="11" t="s">
        <v>6</v>
      </c>
      <c r="D7" s="7" t="s">
        <v>28</v>
      </c>
      <c r="E7" s="15">
        <f>38000+38000</f>
        <v>76000</v>
      </c>
    </row>
    <row r="8" spans="1:7" ht="116">
      <c r="A8" s="6">
        <v>7</v>
      </c>
      <c r="B8" s="7" t="s">
        <v>17</v>
      </c>
      <c r="C8" s="11" t="s">
        <v>13</v>
      </c>
      <c r="D8" s="7" t="s">
        <v>28</v>
      </c>
      <c r="E8" s="15">
        <f>52000+78000</f>
        <v>130000</v>
      </c>
    </row>
    <row r="9" spans="1:7" ht="43.5">
      <c r="A9" s="6">
        <v>8</v>
      </c>
      <c r="B9" s="7" t="s">
        <v>20</v>
      </c>
      <c r="C9" s="11" t="s">
        <v>14</v>
      </c>
      <c r="D9" s="7" t="s">
        <v>28</v>
      </c>
      <c r="E9" s="15">
        <f>26500+33000</f>
        <v>59500</v>
      </c>
    </row>
    <row r="10" spans="1:7" ht="72.5">
      <c r="A10" s="6">
        <v>9</v>
      </c>
      <c r="B10" s="7" t="s">
        <v>21</v>
      </c>
      <c r="C10" s="7" t="s">
        <v>15</v>
      </c>
      <c r="D10" s="7" t="s">
        <v>28</v>
      </c>
      <c r="E10" s="15">
        <f>41000+51000</f>
        <v>92000</v>
      </c>
    </row>
    <row r="11" spans="1:7" ht="58">
      <c r="A11" s="6">
        <v>10</v>
      </c>
      <c r="B11" s="7" t="s">
        <v>22</v>
      </c>
      <c r="C11" s="8" t="s">
        <v>16</v>
      </c>
      <c r="D11" s="7" t="s">
        <v>28</v>
      </c>
      <c r="E11" s="15">
        <f>55000+44000</f>
        <v>99000</v>
      </c>
    </row>
    <row r="12" spans="1:7" ht="130.5">
      <c r="A12" s="6">
        <v>11</v>
      </c>
      <c r="B12" s="7" t="s">
        <v>24</v>
      </c>
      <c r="C12" s="8" t="s">
        <v>41</v>
      </c>
      <c r="D12" s="7" t="s">
        <v>28</v>
      </c>
      <c r="E12" s="15">
        <f>30000+24000</f>
        <v>54000</v>
      </c>
      <c r="F12" s="2" t="s">
        <v>51</v>
      </c>
    </row>
    <row r="13" spans="1:7" ht="72.5">
      <c r="A13" s="6">
        <v>12</v>
      </c>
      <c r="B13" s="7" t="s">
        <v>23</v>
      </c>
      <c r="C13" s="7" t="s">
        <v>19</v>
      </c>
      <c r="D13" s="7" t="s">
        <v>28</v>
      </c>
      <c r="E13" s="15">
        <f>28800+23000</f>
        <v>51800</v>
      </c>
    </row>
    <row r="14" spans="1:7" ht="130.5">
      <c r="A14" s="6">
        <v>13</v>
      </c>
      <c r="B14" s="7" t="s">
        <v>25</v>
      </c>
      <c r="C14" s="7" t="s">
        <v>42</v>
      </c>
      <c r="D14" s="7" t="s">
        <v>28</v>
      </c>
      <c r="E14" s="15">
        <f>22000+17000</f>
        <v>39000</v>
      </c>
      <c r="F14" s="2" t="s">
        <v>51</v>
      </c>
    </row>
    <row r="15" spans="1:7" ht="72.5">
      <c r="A15" s="6">
        <v>14</v>
      </c>
      <c r="B15" s="8" t="s">
        <v>43</v>
      </c>
      <c r="C15" s="13" t="s">
        <v>32</v>
      </c>
      <c r="D15" s="7" t="s">
        <v>28</v>
      </c>
      <c r="E15" s="15">
        <v>20150</v>
      </c>
    </row>
    <row r="16" spans="1:7" ht="72.5">
      <c r="A16" s="6">
        <v>15</v>
      </c>
      <c r="B16" s="8" t="s">
        <v>44</v>
      </c>
      <c r="C16" s="13" t="s">
        <v>33</v>
      </c>
      <c r="D16" s="7" t="s">
        <v>40</v>
      </c>
      <c r="E16" s="15">
        <v>20150</v>
      </c>
    </row>
    <row r="17" spans="1:5" ht="58">
      <c r="A17" s="6">
        <v>16</v>
      </c>
      <c r="B17" s="8" t="s">
        <v>45</v>
      </c>
      <c r="C17" s="13" t="s">
        <v>34</v>
      </c>
      <c r="D17" s="7" t="s">
        <v>28</v>
      </c>
      <c r="E17" s="15">
        <v>28600</v>
      </c>
    </row>
    <row r="18" spans="1:5" ht="101.5">
      <c r="A18" s="6">
        <v>17</v>
      </c>
      <c r="B18" s="8" t="s">
        <v>46</v>
      </c>
      <c r="C18" s="14" t="s">
        <v>35</v>
      </c>
      <c r="D18" s="8" t="s">
        <v>28</v>
      </c>
      <c r="E18" s="15">
        <v>28925</v>
      </c>
    </row>
    <row r="19" spans="1:5" ht="29">
      <c r="A19" s="6">
        <v>18</v>
      </c>
      <c r="B19" s="8" t="s">
        <v>47</v>
      </c>
      <c r="C19" s="14" t="s">
        <v>36</v>
      </c>
      <c r="D19" s="8" t="s">
        <v>28</v>
      </c>
      <c r="E19" s="15">
        <v>28925</v>
      </c>
    </row>
    <row r="20" spans="1:5" ht="58">
      <c r="A20" s="6">
        <v>19</v>
      </c>
      <c r="B20" s="8" t="s">
        <v>48</v>
      </c>
      <c r="C20" s="14" t="s">
        <v>37</v>
      </c>
      <c r="D20" s="8" t="s">
        <v>28</v>
      </c>
      <c r="E20" s="15">
        <v>26650</v>
      </c>
    </row>
    <row r="21" spans="1:5" ht="43.5">
      <c r="A21" s="6">
        <v>20</v>
      </c>
      <c r="B21" s="8" t="s">
        <v>49</v>
      </c>
      <c r="C21" s="14" t="s">
        <v>38</v>
      </c>
      <c r="D21" s="8" t="s">
        <v>28</v>
      </c>
      <c r="E21" s="15">
        <v>27625</v>
      </c>
    </row>
    <row r="22" spans="1:5" ht="29">
      <c r="A22" s="6">
        <v>21</v>
      </c>
      <c r="B22" s="8" t="s">
        <v>50</v>
      </c>
      <c r="C22" s="14" t="s">
        <v>39</v>
      </c>
      <c r="D22" s="8" t="s">
        <v>28</v>
      </c>
      <c r="E22" s="15">
        <v>27625</v>
      </c>
    </row>
    <row r="23" spans="1:5">
      <c r="E23" s="16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2019-08-28T10:22:34Z</dcterms:modified>
</cp:coreProperties>
</file>